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C:\Users\BADURINA\Desktop\KNJIŽNICA 2022\I-IX\"/>
    </mc:Choice>
  </mc:AlternateContent>
  <xr:revisionPtr revIDLastSave="0" documentId="13_ncr:1_{BCD73778-CD97-4C29-AE76-56991093714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E284" i="9" s="1"/>
  <c r="B284" i="9" s="1"/>
  <c r="F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F274" i="9" s="1"/>
  <c r="H274" i="9"/>
  <c r="I273" i="9"/>
  <c r="H273" i="9"/>
  <c r="F273" i="9"/>
  <c r="E272" i="9"/>
  <c r="M271" i="9"/>
  <c r="L271" i="9"/>
  <c r="E271" i="9"/>
  <c r="M270" i="9"/>
  <c r="L270" i="9"/>
  <c r="F270" i="9" s="1"/>
  <c r="B270" i="9" s="1"/>
  <c r="E270" i="9"/>
  <c r="M269" i="9"/>
  <c r="F269" i="9" s="1"/>
  <c r="B269" i="9" s="1"/>
  <c r="L269" i="9"/>
  <c r="E269" i="9"/>
  <c r="M268" i="9"/>
  <c r="F268" i="9" s="1"/>
  <c r="B268" i="9" s="1"/>
  <c r="L268" i="9"/>
  <c r="E268" i="9"/>
  <c r="M267" i="9"/>
  <c r="L267" i="9"/>
  <c r="E267" i="9"/>
  <c r="M266" i="9"/>
  <c r="L266" i="9"/>
  <c r="E266" i="9"/>
  <c r="M265" i="9"/>
  <c r="L265" i="9"/>
  <c r="E265" i="9"/>
  <c r="M264" i="9"/>
  <c r="L264" i="9"/>
  <c r="E264" i="9"/>
  <c r="M263" i="9"/>
  <c r="L263" i="9"/>
  <c r="E263" i="9"/>
  <c r="M262" i="9"/>
  <c r="L262" i="9"/>
  <c r="E262" i="9"/>
  <c r="M261" i="9"/>
  <c r="F261" i="9" s="1"/>
  <c r="B261" i="9" s="1"/>
  <c r="L261" i="9"/>
  <c r="E261" i="9"/>
  <c r="M260" i="9"/>
  <c r="L260" i="9"/>
  <c r="E260" i="9"/>
  <c r="M259" i="9"/>
  <c r="F259" i="9" s="1"/>
  <c r="B259" i="9" s="1"/>
  <c r="L259" i="9"/>
  <c r="E259" i="9"/>
  <c r="M258" i="9"/>
  <c r="L258" i="9"/>
  <c r="F258" i="9"/>
  <c r="E258" i="9"/>
  <c r="B258" i="9"/>
  <c r="M257" i="9"/>
  <c r="F257" i="9" s="1"/>
  <c r="B257" i="9" s="1"/>
  <c r="L257" i="9"/>
  <c r="E257" i="9"/>
  <c r="M256" i="9"/>
  <c r="L256" i="9"/>
  <c r="F256" i="9" s="1"/>
  <c r="B256" i="9" s="1"/>
  <c r="E256" i="9"/>
  <c r="M255" i="9"/>
  <c r="L255" i="9"/>
  <c r="F255" i="9"/>
  <c r="B255" i="9" s="1"/>
  <c r="E255" i="9"/>
  <c r="M254" i="9"/>
  <c r="L254" i="9"/>
  <c r="E254" i="9"/>
  <c r="M253" i="9"/>
  <c r="L253" i="9"/>
  <c r="E253" i="9"/>
  <c r="M252" i="9"/>
  <c r="L252" i="9"/>
  <c r="E252" i="9"/>
  <c r="M251" i="9"/>
  <c r="L251" i="9"/>
  <c r="F251" i="9" s="1"/>
  <c r="B251" i="9" s="1"/>
  <c r="E251" i="9"/>
  <c r="M250" i="9"/>
  <c r="L250" i="9"/>
  <c r="E250" i="9"/>
  <c r="M249" i="9"/>
  <c r="F249" i="9" s="1"/>
  <c r="B249" i="9" s="1"/>
  <c r="L249" i="9"/>
  <c r="E249" i="9"/>
  <c r="M248" i="9"/>
  <c r="L248" i="9"/>
  <c r="F248" i="9" s="1"/>
  <c r="B248" i="9" s="1"/>
  <c r="E248" i="9"/>
  <c r="M247" i="9"/>
  <c r="L247" i="9"/>
  <c r="F247" i="9" s="1"/>
  <c r="B247" i="9" s="1"/>
  <c r="E247" i="9"/>
  <c r="M246" i="9"/>
  <c r="L246" i="9"/>
  <c r="E246" i="9"/>
  <c r="M245" i="9"/>
  <c r="L245" i="9"/>
  <c r="F245" i="9" s="1"/>
  <c r="B245" i="9" s="1"/>
  <c r="E245" i="9"/>
  <c r="M244" i="9"/>
  <c r="L244" i="9"/>
  <c r="E244" i="9"/>
  <c r="M243" i="9"/>
  <c r="F243" i="9" s="1"/>
  <c r="B243" i="9" s="1"/>
  <c r="L243" i="9"/>
  <c r="E243" i="9"/>
  <c r="M242" i="9"/>
  <c r="L242" i="9"/>
  <c r="F242" i="9"/>
  <c r="B242" i="9" s="1"/>
  <c r="E242" i="9"/>
  <c r="M241" i="9"/>
  <c r="F241" i="9" s="1"/>
  <c r="B241" i="9" s="1"/>
  <c r="L241" i="9"/>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L231" i="9"/>
  <c r="F231" i="9" s="1"/>
  <c r="B231" i="9" s="1"/>
  <c r="E231" i="9"/>
  <c r="M230" i="9"/>
  <c r="L230" i="9"/>
  <c r="F230" i="9" s="1"/>
  <c r="B230" i="9" s="1"/>
  <c r="E230" i="9"/>
  <c r="M229" i="9"/>
  <c r="L229" i="9"/>
  <c r="E229" i="9"/>
  <c r="M228" i="9"/>
  <c r="L228" i="9"/>
  <c r="F228" i="9" s="1"/>
  <c r="B228" i="9" s="1"/>
  <c r="E228" i="9"/>
  <c r="M227" i="9"/>
  <c r="L227" i="9"/>
  <c r="F227" i="9"/>
  <c r="B227" i="9" s="1"/>
  <c r="E227" i="9"/>
  <c r="M226" i="9"/>
  <c r="L226" i="9"/>
  <c r="F226" i="9" s="1"/>
  <c r="B226" i="9" s="1"/>
  <c r="E226" i="9"/>
  <c r="H225" i="9"/>
  <c r="G225" i="9"/>
  <c r="F225" i="9"/>
  <c r="M224" i="9"/>
  <c r="L224" i="9"/>
  <c r="E224" i="9"/>
  <c r="M223" i="9"/>
  <c r="L223" i="9"/>
  <c r="E223" i="9"/>
  <c r="M222" i="9"/>
  <c r="L222" i="9"/>
  <c r="E222" i="9"/>
  <c r="M221" i="9"/>
  <c r="F221" i="9" s="1"/>
  <c r="B221" i="9" s="1"/>
  <c r="L221" i="9"/>
  <c r="E221" i="9"/>
  <c r="M220" i="9"/>
  <c r="L220" i="9"/>
  <c r="E220" i="9"/>
  <c r="M219" i="9"/>
  <c r="L219" i="9"/>
  <c r="E219" i="9"/>
  <c r="M218" i="9"/>
  <c r="L218" i="9"/>
  <c r="E218" i="9"/>
  <c r="M217" i="9"/>
  <c r="L217" i="9"/>
  <c r="E217" i="9"/>
  <c r="M216" i="9"/>
  <c r="L216" i="9"/>
  <c r="E216" i="9"/>
  <c r="M215" i="9"/>
  <c r="F215" i="9" s="1"/>
  <c r="B215" i="9" s="1"/>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E156" i="9" s="1"/>
  <c r="B156" i="9" s="1"/>
  <c r="G156" i="9"/>
  <c r="F156" i="9"/>
  <c r="H155" i="9"/>
  <c r="G155" i="9"/>
  <c r="F155" i="9"/>
  <c r="H154" i="9"/>
  <c r="G154" i="9"/>
  <c r="F154" i="9"/>
  <c r="E154" i="9"/>
  <c r="B154" i="9" s="1"/>
  <c r="H153" i="9"/>
  <c r="G153" i="9"/>
  <c r="F153" i="9"/>
  <c r="H152" i="9"/>
  <c r="G152" i="9"/>
  <c r="E152" i="9" s="1"/>
  <c r="B152" i="9" s="1"/>
  <c r="F152" i="9"/>
  <c r="H151" i="9"/>
  <c r="G151" i="9"/>
  <c r="E151" i="9" s="1"/>
  <c r="B151" i="9" s="1"/>
  <c r="F151" i="9"/>
  <c r="H150" i="9"/>
  <c r="E150" i="9" s="1"/>
  <c r="B150" i="9" s="1"/>
  <c r="G150" i="9"/>
  <c r="F150" i="9"/>
  <c r="H149" i="9"/>
  <c r="G149" i="9"/>
  <c r="F149" i="9"/>
  <c r="H148" i="9"/>
  <c r="G148" i="9"/>
  <c r="F148" i="9"/>
  <c r="H147" i="9"/>
  <c r="G147" i="9"/>
  <c r="F147" i="9"/>
  <c r="H146" i="9"/>
  <c r="G146" i="9"/>
  <c r="E146" i="9" s="1"/>
  <c r="B146" i="9" s="1"/>
  <c r="F146" i="9"/>
  <c r="H145" i="9"/>
  <c r="G145" i="9"/>
  <c r="F145" i="9"/>
  <c r="H144" i="9"/>
  <c r="G144" i="9"/>
  <c r="F144" i="9"/>
  <c r="H143" i="9"/>
  <c r="G143" i="9"/>
  <c r="F143" i="9"/>
  <c r="F142" i="9"/>
  <c r="H141" i="9"/>
  <c r="E141" i="9" s="1"/>
  <c r="B141" i="9" s="1"/>
  <c r="G141" i="9"/>
  <c r="F141" i="9"/>
  <c r="H140" i="9"/>
  <c r="G140" i="9"/>
  <c r="F140" i="9"/>
  <c r="H139" i="9"/>
  <c r="G139" i="9"/>
  <c r="F139" i="9"/>
  <c r="H138" i="9"/>
  <c r="G138" i="9"/>
  <c r="F138" i="9"/>
  <c r="H137" i="9"/>
  <c r="G137" i="9"/>
  <c r="F137" i="9"/>
  <c r="H136" i="9"/>
  <c r="G136" i="9"/>
  <c r="F136" i="9"/>
  <c r="H135" i="9"/>
  <c r="G135" i="9"/>
  <c r="F135" i="9"/>
  <c r="E135" i="9"/>
  <c r="B135" i="9" s="1"/>
  <c r="H134" i="9"/>
  <c r="G134" i="9"/>
  <c r="E134" i="9" s="1"/>
  <c r="B134" i="9" s="1"/>
  <c r="F134" i="9"/>
  <c r="H133" i="9"/>
  <c r="G133" i="9"/>
  <c r="F133" i="9"/>
  <c r="H132" i="9"/>
  <c r="G132" i="9"/>
  <c r="F132" i="9"/>
  <c r="H131" i="9"/>
  <c r="G131" i="9"/>
  <c r="F131" i="9"/>
  <c r="H130" i="9"/>
  <c r="G130" i="9"/>
  <c r="E130" i="9" s="1"/>
  <c r="B130" i="9" s="1"/>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E121" i="9" s="1"/>
  <c r="B121" i="9" s="1"/>
  <c r="G121" i="9"/>
  <c r="F121" i="9"/>
  <c r="H120" i="9"/>
  <c r="G120" i="9"/>
  <c r="F120" i="9"/>
  <c r="H119" i="9"/>
  <c r="G119" i="9"/>
  <c r="E119" i="9" s="1"/>
  <c r="B119" i="9" s="1"/>
  <c r="F119" i="9"/>
  <c r="H118" i="9"/>
  <c r="G118" i="9"/>
  <c r="F118" i="9"/>
  <c r="H117" i="9"/>
  <c r="E117" i="9" s="1"/>
  <c r="B117" i="9" s="1"/>
  <c r="G117" i="9"/>
  <c r="F117" i="9"/>
  <c r="H116" i="9"/>
  <c r="E116" i="9" s="1"/>
  <c r="B116" i="9" s="1"/>
  <c r="G116" i="9"/>
  <c r="F116" i="9"/>
  <c r="H115" i="9"/>
  <c r="G115" i="9"/>
  <c r="F115" i="9"/>
  <c r="H114" i="9"/>
  <c r="G114" i="9"/>
  <c r="F114" i="9"/>
  <c r="H113" i="9"/>
  <c r="G113" i="9"/>
  <c r="F113" i="9"/>
  <c r="H112" i="9"/>
  <c r="G112" i="9"/>
  <c r="F112" i="9"/>
  <c r="H111" i="9"/>
  <c r="G111" i="9"/>
  <c r="F111" i="9"/>
  <c r="H110" i="9"/>
  <c r="G110" i="9"/>
  <c r="F110" i="9"/>
  <c r="H109" i="9"/>
  <c r="E109" i="9" s="1"/>
  <c r="B109" i="9" s="1"/>
  <c r="G109" i="9"/>
  <c r="F109" i="9"/>
  <c r="H108" i="9"/>
  <c r="G108" i="9"/>
  <c r="F108" i="9"/>
  <c r="H107" i="9"/>
  <c r="G107" i="9"/>
  <c r="E107" i="9" s="1"/>
  <c r="B107" i="9" s="1"/>
  <c r="F107" i="9"/>
  <c r="H106" i="9"/>
  <c r="G106" i="9"/>
  <c r="F106" i="9"/>
  <c r="H105" i="9"/>
  <c r="G105" i="9"/>
  <c r="E105" i="9" s="1"/>
  <c r="B105" i="9" s="1"/>
  <c r="F105" i="9"/>
  <c r="H104" i="9"/>
  <c r="G104" i="9"/>
  <c r="E104" i="9" s="1"/>
  <c r="B104" i="9" s="1"/>
  <c r="F104" i="9"/>
  <c r="H103" i="9"/>
  <c r="G103" i="9"/>
  <c r="F103" i="9"/>
  <c r="H102" i="9"/>
  <c r="E102" i="9" s="1"/>
  <c r="B102" i="9" s="1"/>
  <c r="G102" i="9"/>
  <c r="F102" i="9"/>
  <c r="H101" i="9"/>
  <c r="G101" i="9"/>
  <c r="F101" i="9"/>
  <c r="H100" i="9"/>
  <c r="G100" i="9"/>
  <c r="F100" i="9"/>
  <c r="E100" i="9"/>
  <c r="B100" i="9" s="1"/>
  <c r="H99" i="9"/>
  <c r="G99" i="9"/>
  <c r="F99" i="9"/>
  <c r="H98" i="9"/>
  <c r="G98" i="9"/>
  <c r="F98" i="9"/>
  <c r="H97" i="9"/>
  <c r="E97" i="9" s="1"/>
  <c r="B97" i="9" s="1"/>
  <c r="G97" i="9"/>
  <c r="F97" i="9"/>
  <c r="H96" i="9"/>
  <c r="G96" i="9"/>
  <c r="E96" i="9" s="1"/>
  <c r="B96" i="9" s="1"/>
  <c r="F96" i="9"/>
  <c r="H95" i="9"/>
  <c r="G95" i="9"/>
  <c r="F95" i="9"/>
  <c r="H94" i="9"/>
  <c r="G94" i="9"/>
  <c r="F94" i="9"/>
  <c r="E94" i="9"/>
  <c r="B94" i="9" s="1"/>
  <c r="H93" i="9"/>
  <c r="G93" i="9"/>
  <c r="F93" i="9"/>
  <c r="H92" i="9"/>
  <c r="G92" i="9"/>
  <c r="F92" i="9"/>
  <c r="E92" i="9"/>
  <c r="B92" i="9" s="1"/>
  <c r="H91" i="9"/>
  <c r="G91" i="9"/>
  <c r="F91" i="9"/>
  <c r="H90" i="9"/>
  <c r="G90" i="9"/>
  <c r="E90" i="9" s="1"/>
  <c r="B90" i="9" s="1"/>
  <c r="F90" i="9"/>
  <c r="H89" i="9"/>
  <c r="G89" i="9"/>
  <c r="F89" i="9"/>
  <c r="H88" i="9"/>
  <c r="G88" i="9"/>
  <c r="E88" i="9" s="1"/>
  <c r="B88" i="9" s="1"/>
  <c r="F88" i="9"/>
  <c r="H87" i="9"/>
  <c r="G87" i="9"/>
  <c r="F87" i="9"/>
  <c r="H86" i="9"/>
  <c r="E86" i="9" s="1"/>
  <c r="B86" i="9" s="1"/>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E78" i="9" s="1"/>
  <c r="B78" i="9" s="1"/>
  <c r="F78" i="9"/>
  <c r="H77" i="9"/>
  <c r="G77" i="9"/>
  <c r="F77" i="9"/>
  <c r="H76" i="9"/>
  <c r="G76" i="9"/>
  <c r="F76" i="9"/>
  <c r="H75" i="9"/>
  <c r="E75" i="9" s="1"/>
  <c r="B75" i="9" s="1"/>
  <c r="G75" i="9"/>
  <c r="F75" i="9"/>
  <c r="H74" i="9"/>
  <c r="G74" i="9"/>
  <c r="F74" i="9"/>
  <c r="H73" i="9"/>
  <c r="G73" i="9"/>
  <c r="F73" i="9"/>
  <c r="H72" i="9"/>
  <c r="G72" i="9"/>
  <c r="F72" i="9"/>
  <c r="H71" i="9"/>
  <c r="G71" i="9"/>
  <c r="F71" i="9"/>
  <c r="H70" i="9"/>
  <c r="G70" i="9"/>
  <c r="E70" i="9" s="1"/>
  <c r="B70" i="9" s="1"/>
  <c r="F70" i="9"/>
  <c r="H69" i="9"/>
  <c r="G69" i="9"/>
  <c r="F69" i="9"/>
  <c r="H68" i="9"/>
  <c r="G68" i="9"/>
  <c r="F68" i="9"/>
  <c r="H67" i="9"/>
  <c r="G67" i="9"/>
  <c r="F67" i="9"/>
  <c r="H66" i="9"/>
  <c r="E66" i="9" s="1"/>
  <c r="B66" i="9" s="1"/>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E56" i="9" s="1"/>
  <c r="B56" i="9" s="1"/>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E40" i="9" s="1"/>
  <c r="B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19" i="1" s="1"/>
  <c r="D626" i="4"/>
  <c r="F626"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E603" i="4"/>
  <c r="H142" i="9" s="1"/>
  <c r="D603" i="4"/>
  <c r="F602" i="4"/>
  <c r="F601" i="4"/>
  <c r="F600" i="4"/>
  <c r="E599" i="4"/>
  <c r="D593" i="1"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E567" i="4" s="1"/>
  <c r="D561" i="1" s="1"/>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3" i="1" s="1"/>
  <c r="D519" i="4"/>
  <c r="F519" i="4" s="1"/>
  <c r="F518" i="4"/>
  <c r="F517" i="4"/>
  <c r="E516" i="4"/>
  <c r="D516" i="4"/>
  <c r="F516"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F483" i="4"/>
  <c r="F482" i="4"/>
  <c r="E481" i="4"/>
  <c r="E472" i="4" s="1"/>
  <c r="D466" i="1" s="1"/>
  <c r="D481" i="4"/>
  <c r="F481" i="4" s="1"/>
  <c r="F480" i="4"/>
  <c r="F479" i="4"/>
  <c r="E478" i="4"/>
  <c r="D478" i="4"/>
  <c r="F478" i="4" s="1"/>
  <c r="F477" i="4"/>
  <c r="F476" i="4"/>
  <c r="F475" i="4"/>
  <c r="F474" i="4"/>
  <c r="E473" i="4"/>
  <c r="D473" i="4"/>
  <c r="F473" i="4" s="1"/>
  <c r="F471" i="4"/>
  <c r="F470" i="4"/>
  <c r="E469" i="4"/>
  <c r="E459" i="4" s="1"/>
  <c r="D453" i="1" s="1"/>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F422" i="4" s="1"/>
  <c r="E418" i="4"/>
  <c r="D418" i="4"/>
  <c r="F418" i="4" s="1"/>
  <c r="E417" i="4"/>
  <c r="D417" i="4"/>
  <c r="E416" i="4"/>
  <c r="D416" i="4"/>
  <c r="F411" i="4"/>
  <c r="F410" i="4"/>
  <c r="F409" i="4"/>
  <c r="F406" i="4"/>
  <c r="F405" i="4"/>
  <c r="F404" i="4"/>
  <c r="F403" i="4"/>
  <c r="E402" i="4"/>
  <c r="D402" i="4"/>
  <c r="F402" i="4" s="1"/>
  <c r="F401" i="4"/>
  <c r="E400" i="4"/>
  <c r="D400" i="4"/>
  <c r="F400" i="4" s="1"/>
  <c r="F399" i="4"/>
  <c r="F398" i="4"/>
  <c r="E397" i="4"/>
  <c r="D397" i="4"/>
  <c r="F397" i="4" s="1"/>
  <c r="E396" i="4"/>
  <c r="D391" i="1"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56" i="4"/>
  <c r="F356" i="4" s="1"/>
  <c r="F355" i="4"/>
  <c r="F354" i="4"/>
  <c r="F353" i="4"/>
  <c r="E352" i="4"/>
  <c r="D352" i="4"/>
  <c r="F352" i="4" s="1"/>
  <c r="F349" i="4"/>
  <c r="E348" i="4"/>
  <c r="D343" i="1" s="1"/>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5" i="1"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E133" i="4" s="1"/>
  <c r="D129" i="1" s="1"/>
  <c r="D134" i="4"/>
  <c r="F132" i="4"/>
  <c r="F131" i="4"/>
  <c r="F130" i="4"/>
  <c r="F129" i="4"/>
  <c r="E128" i="4"/>
  <c r="D128" i="4"/>
  <c r="F127" i="4"/>
  <c r="F126" i="4"/>
  <c r="E125" i="4"/>
  <c r="E124" i="4" s="1"/>
  <c r="D120" i="1" s="1"/>
  <c r="D125" i="4"/>
  <c r="F125"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4" i="1" s="1"/>
  <c r="D8" i="4"/>
  <c r="F8"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G17" i="3"/>
  <c r="B17"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D610" i="1"/>
  <c r="C610" i="1"/>
  <c r="D609" i="1"/>
  <c r="C609" i="1"/>
  <c r="D608" i="1"/>
  <c r="C608" i="1"/>
  <c r="D607" i="1"/>
  <c r="C607" i="1"/>
  <c r="D605" i="1"/>
  <c r="C605" i="1"/>
  <c r="D604" i="1"/>
  <c r="C604" i="1"/>
  <c r="D603" i="1"/>
  <c r="C603" i="1"/>
  <c r="D602" i="1"/>
  <c r="C602" i="1"/>
  <c r="D601" i="1"/>
  <c r="C601" i="1"/>
  <c r="D600" i="1"/>
  <c r="C600" i="1"/>
  <c r="D599" i="1"/>
  <c r="C599" i="1"/>
  <c r="D598" i="1"/>
  <c r="C598" i="1"/>
  <c r="D597" i="1"/>
  <c r="C597" i="1"/>
  <c r="D596" i="1"/>
  <c r="C596" i="1"/>
  <c r="D595" i="1"/>
  <c r="C595" i="1"/>
  <c r="D594" i="1"/>
  <c r="C594" i="1"/>
  <c r="C593" i="1"/>
  <c r="D592" i="1"/>
  <c r="C592" i="1"/>
  <c r="D591" i="1"/>
  <c r="C591" i="1"/>
  <c r="D590" i="1"/>
  <c r="C590" i="1"/>
  <c r="D589" i="1"/>
  <c r="C589" i="1"/>
  <c r="D588" i="1"/>
  <c r="D586" i="1"/>
  <c r="C586" i="1"/>
  <c r="D585" i="1"/>
  <c r="C585" i="1"/>
  <c r="D584" i="1"/>
  <c r="C584" i="1"/>
  <c r="D583" i="1"/>
  <c r="C583" i="1"/>
  <c r="D582" i="1"/>
  <c r="C582" i="1"/>
  <c r="D581" i="1"/>
  <c r="D580" i="1"/>
  <c r="C580" i="1"/>
  <c r="D579" i="1"/>
  <c r="C579" i="1"/>
  <c r="D578" i="1"/>
  <c r="C578" i="1"/>
  <c r="D577" i="1"/>
  <c r="C577" i="1"/>
  <c r="D576" i="1"/>
  <c r="C576" i="1"/>
  <c r="D575" i="1"/>
  <c r="D573" i="1"/>
  <c r="C573" i="1"/>
  <c r="D572" i="1"/>
  <c r="C572" i="1"/>
  <c r="D571" i="1"/>
  <c r="D570" i="1"/>
  <c r="C570" i="1"/>
  <c r="D569" i="1"/>
  <c r="C569" i="1"/>
  <c r="D568" i="1"/>
  <c r="C568" i="1"/>
  <c r="D567" i="1"/>
  <c r="C567" i="1"/>
  <c r="D566" i="1"/>
  <c r="C566" i="1"/>
  <c r="D565" i="1"/>
  <c r="C565" i="1"/>
  <c r="D564" i="1"/>
  <c r="C564" i="1"/>
  <c r="D563" i="1"/>
  <c r="C563" i="1"/>
  <c r="D562" i="1"/>
  <c r="C562" i="1"/>
  <c r="D560" i="1"/>
  <c r="C560" i="1"/>
  <c r="D559" i="1"/>
  <c r="C559" i="1"/>
  <c r="D558" i="1"/>
  <c r="C558"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D536" i="1"/>
  <c r="C536" i="1"/>
  <c r="D535" i="1"/>
  <c r="C535" i="1"/>
  <c r="D534" i="1"/>
  <c r="C534" i="1"/>
  <c r="D533" i="1"/>
  <c r="C533" i="1"/>
  <c r="D532" i="1"/>
  <c r="D531" i="1"/>
  <c r="C531" i="1"/>
  <c r="D530" i="1"/>
  <c r="C530" i="1"/>
  <c r="D529" i="1"/>
  <c r="D528" i="1"/>
  <c r="C528" i="1"/>
  <c r="D527" i="1"/>
  <c r="C527" i="1"/>
  <c r="D526" i="1"/>
  <c r="C526" i="1"/>
  <c r="D525" i="1"/>
  <c r="C525" i="1"/>
  <c r="D524" i="1"/>
  <c r="D521" i="1"/>
  <c r="C521" i="1"/>
  <c r="D520" i="1"/>
  <c r="C520" i="1"/>
  <c r="D519" i="1"/>
  <c r="D518" i="1"/>
  <c r="C518" i="1"/>
  <c r="D517" i="1"/>
  <c r="C517" i="1"/>
  <c r="D516" i="1"/>
  <c r="C516" i="1"/>
  <c r="D515" i="1"/>
  <c r="C515" i="1"/>
  <c r="D514" i="1"/>
  <c r="C514" i="1"/>
  <c r="D512" i="1"/>
  <c r="C512" i="1"/>
  <c r="D511" i="1"/>
  <c r="C511" i="1"/>
  <c r="C510" i="1"/>
  <c r="D508" i="1"/>
  <c r="C508" i="1"/>
  <c r="D507" i="1"/>
  <c r="C507" i="1"/>
  <c r="D506" i="1"/>
  <c r="C506" i="1"/>
  <c r="D505" i="1"/>
  <c r="C505" i="1"/>
  <c r="D504" i="1"/>
  <c r="C504" i="1"/>
  <c r="D503" i="1"/>
  <c r="C503" i="1"/>
  <c r="D502" i="1"/>
  <c r="C502" i="1"/>
  <c r="D500" i="1"/>
  <c r="C500" i="1"/>
  <c r="D499" i="1"/>
  <c r="C499" i="1"/>
  <c r="D498" i="1"/>
  <c r="C498" i="1"/>
  <c r="D497" i="1"/>
  <c r="C497" i="1"/>
  <c r="D495" i="1"/>
  <c r="C495" i="1"/>
  <c r="D494" i="1"/>
  <c r="C494" i="1"/>
  <c r="D493" i="1"/>
  <c r="C493" i="1"/>
  <c r="D492" i="1"/>
  <c r="C492" i="1"/>
  <c r="D491" i="1"/>
  <c r="C491" i="1"/>
  <c r="D490" i="1"/>
  <c r="C490" i="1"/>
  <c r="D488" i="1"/>
  <c r="C488" i="1"/>
  <c r="D487" i="1"/>
  <c r="C487" i="1"/>
  <c r="D486" i="1"/>
  <c r="C486" i="1"/>
  <c r="D485" i="1"/>
  <c r="C485" i="1"/>
  <c r="D484" i="1"/>
  <c r="D483" i="1"/>
  <c r="C483" i="1"/>
  <c r="D482" i="1"/>
  <c r="C482" i="1"/>
  <c r="D481" i="1"/>
  <c r="C481" i="1"/>
  <c r="D480" i="1"/>
  <c r="C480" i="1"/>
  <c r="D479" i="1"/>
  <c r="D477" i="1"/>
  <c r="C477" i="1"/>
  <c r="D476" i="1"/>
  <c r="C476" i="1"/>
  <c r="D475" i="1"/>
  <c r="D474" i="1"/>
  <c r="C474" i="1"/>
  <c r="D473" i="1"/>
  <c r="C473" i="1"/>
  <c r="D472" i="1"/>
  <c r="D471" i="1"/>
  <c r="C471" i="1"/>
  <c r="D470" i="1"/>
  <c r="C470" i="1"/>
  <c r="D469" i="1"/>
  <c r="C469" i="1"/>
  <c r="D468" i="1"/>
  <c r="C468" i="1"/>
  <c r="D467" i="1"/>
  <c r="D465" i="1"/>
  <c r="C465" i="1"/>
  <c r="D464" i="1"/>
  <c r="C464" i="1"/>
  <c r="D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D440" i="1"/>
  <c r="C440" i="1"/>
  <c r="D439" i="1"/>
  <c r="C439" i="1"/>
  <c r="D438" i="1"/>
  <c r="C438" i="1"/>
  <c r="D437" i="1"/>
  <c r="C437" i="1"/>
  <c r="D436" i="1"/>
  <c r="D435" i="1"/>
  <c r="C435" i="1"/>
  <c r="D434" i="1"/>
  <c r="C434" i="1"/>
  <c r="D433" i="1"/>
  <c r="C433" i="1"/>
  <c r="D432" i="1"/>
  <c r="C432" i="1"/>
  <c r="D431" i="1"/>
  <c r="C431" i="1"/>
  <c r="D430" i="1"/>
  <c r="C430" i="1"/>
  <c r="D429" i="1"/>
  <c r="D428" i="1"/>
  <c r="C428" i="1"/>
  <c r="D427" i="1"/>
  <c r="C427" i="1"/>
  <c r="D426" i="1"/>
  <c r="C426" i="1"/>
  <c r="D425" i="1"/>
  <c r="C425" i="1"/>
  <c r="D424" i="1"/>
  <c r="C424" i="1"/>
  <c r="D423" i="1"/>
  <c r="C423" i="1"/>
  <c r="D422" i="1"/>
  <c r="C422" i="1"/>
  <c r="C421" i="1"/>
  <c r="D420" i="1"/>
  <c r="C420" i="1"/>
  <c r="D419" i="1"/>
  <c r="C419" i="1"/>
  <c r="D418" i="1"/>
  <c r="C418" i="1"/>
  <c r="D417" i="1"/>
  <c r="C417" i="1"/>
  <c r="D416" i="1"/>
  <c r="D413" i="1"/>
  <c r="C413" i="1"/>
  <c r="D412" i="1"/>
  <c r="C412" i="1"/>
  <c r="D411" i="1"/>
  <c r="C411" i="1"/>
  <c r="D406" i="1"/>
  <c r="C406" i="1"/>
  <c r="D405" i="1"/>
  <c r="C405" i="1"/>
  <c r="D404" i="1"/>
  <c r="C404" i="1"/>
  <c r="D401" i="1"/>
  <c r="C401" i="1"/>
  <c r="D400" i="1"/>
  <c r="C400" i="1"/>
  <c r="D399" i="1"/>
  <c r="C399" i="1"/>
  <c r="D398" i="1"/>
  <c r="C398" i="1"/>
  <c r="D397" i="1"/>
  <c r="D396" i="1"/>
  <c r="C396" i="1"/>
  <c r="D395" i="1"/>
  <c r="C395" i="1"/>
  <c r="D394" i="1"/>
  <c r="C394" i="1"/>
  <c r="D393" i="1"/>
  <c r="C393" i="1"/>
  <c r="D392" i="1"/>
  <c r="D390" i="1"/>
  <c r="C390" i="1"/>
  <c r="D389" i="1"/>
  <c r="C389" i="1"/>
  <c r="D388" i="1"/>
  <c r="C388" i="1"/>
  <c r="D387" i="1"/>
  <c r="C387" i="1"/>
  <c r="D386" i="1"/>
  <c r="D385" i="1"/>
  <c r="C385" i="1"/>
  <c r="D384" i="1"/>
  <c r="C384" i="1"/>
  <c r="D383" i="1"/>
  <c r="D382" i="1"/>
  <c r="C382" i="1"/>
  <c r="D381" i="1"/>
  <c r="C381" i="1"/>
  <c r="D380" i="1"/>
  <c r="C380" i="1"/>
  <c r="D379" i="1"/>
  <c r="C379" i="1"/>
  <c r="D377" i="1"/>
  <c r="C377" i="1"/>
  <c r="D376" i="1"/>
  <c r="C376" i="1"/>
  <c r="D375" i="1"/>
  <c r="C375" i="1"/>
  <c r="D374" i="1"/>
  <c r="C374" i="1"/>
  <c r="D373" i="1"/>
  <c r="D372" i="1"/>
  <c r="C372" i="1"/>
  <c r="D371" i="1"/>
  <c r="C371" i="1"/>
  <c r="D370" i="1"/>
  <c r="C370" i="1"/>
  <c r="D369" i="1"/>
  <c r="C369" i="1"/>
  <c r="D368" i="1"/>
  <c r="C368" i="1"/>
  <c r="D367" i="1"/>
  <c r="C367" i="1"/>
  <c r="D366" i="1"/>
  <c r="C366" i="1"/>
  <c r="D365" i="1"/>
  <c r="C365" i="1"/>
  <c r="D364" i="1"/>
  <c r="D363" i="1"/>
  <c r="C363" i="1"/>
  <c r="D362" i="1"/>
  <c r="C362" i="1"/>
  <c r="D361" i="1"/>
  <c r="C361" i="1"/>
  <c r="D360" i="1"/>
  <c r="C360" i="1"/>
  <c r="C359" i="1"/>
  <c r="D357" i="1"/>
  <c r="C357" i="1"/>
  <c r="D356" i="1"/>
  <c r="C356" i="1"/>
  <c r="D355" i="1"/>
  <c r="C355" i="1"/>
  <c r="D354" i="1"/>
  <c r="C354" i="1"/>
  <c r="D353" i="1"/>
  <c r="C353" i="1"/>
  <c r="D352" i="1"/>
  <c r="C352" i="1"/>
  <c r="D351" i="1"/>
  <c r="D350" i="1"/>
  <c r="C350" i="1"/>
  <c r="D349" i="1"/>
  <c r="C349" i="1"/>
  <c r="D348" i="1"/>
  <c r="C348" i="1"/>
  <c r="D347" i="1"/>
  <c r="D344" i="1"/>
  <c r="C344" i="1"/>
  <c r="C343" i="1"/>
  <c r="D342" i="1"/>
  <c r="C342" i="1"/>
  <c r="D341" i="1"/>
  <c r="C341" i="1"/>
  <c r="D340" i="1"/>
  <c r="C340" i="1"/>
  <c r="D338" i="1"/>
  <c r="C338" i="1"/>
  <c r="D337" i="1"/>
  <c r="C337" i="1"/>
  <c r="D336" i="1"/>
  <c r="C336" i="1"/>
  <c r="D335" i="1"/>
  <c r="C335" i="1"/>
  <c r="D334" i="1"/>
  <c r="D333" i="1"/>
  <c r="C333" i="1"/>
  <c r="D332" i="1"/>
  <c r="C332" i="1"/>
  <c r="D331" i="1"/>
  <c r="D330" i="1"/>
  <c r="C330" i="1"/>
  <c r="D329" i="1"/>
  <c r="C329" i="1"/>
  <c r="D328" i="1"/>
  <c r="C328" i="1"/>
  <c r="D327" i="1"/>
  <c r="C327" i="1"/>
  <c r="D326" i="1"/>
  <c r="D325" i="1"/>
  <c r="C325" i="1"/>
  <c r="D324" i="1"/>
  <c r="C324" i="1"/>
  <c r="D323" i="1"/>
  <c r="C323" i="1"/>
  <c r="D322" i="1"/>
  <c r="C322" i="1"/>
  <c r="D321" i="1"/>
  <c r="D320" i="1"/>
  <c r="C320" i="1"/>
  <c r="D319" i="1"/>
  <c r="C319" i="1"/>
  <c r="D318" i="1"/>
  <c r="C318" i="1"/>
  <c r="D317" i="1"/>
  <c r="C317" i="1"/>
  <c r="D316" i="1"/>
  <c r="C316" i="1"/>
  <c r="D315" i="1"/>
  <c r="C315" i="1"/>
  <c r="D314" i="1"/>
  <c r="C314" i="1"/>
  <c r="D313" i="1"/>
  <c r="C313" i="1"/>
  <c r="D311" i="1"/>
  <c r="C311" i="1"/>
  <c r="D310" i="1"/>
  <c r="C310" i="1"/>
  <c r="D309" i="1"/>
  <c r="C309" i="1"/>
  <c r="D308" i="1"/>
  <c r="C308" i="1"/>
  <c r="D307" i="1"/>
  <c r="C307" i="1"/>
  <c r="D305" i="1"/>
  <c r="C305" i="1"/>
  <c r="D304" i="1"/>
  <c r="C304" i="1"/>
  <c r="D303" i="1"/>
  <c r="C303" i="1"/>
  <c r="D302" i="1"/>
  <c r="C302" i="1"/>
  <c r="D301" i="1"/>
  <c r="C301" i="1"/>
  <c r="D300" i="1"/>
  <c r="C300" i="1"/>
  <c r="D299" i="1"/>
  <c r="D298" i="1"/>
  <c r="C298" i="1"/>
  <c r="D297" i="1"/>
  <c r="C297" i="1"/>
  <c r="D296" i="1"/>
  <c r="C296" i="1"/>
  <c r="D295" i="1"/>
  <c r="C295" i="1"/>
  <c r="D292" i="1"/>
  <c r="C292" i="1"/>
  <c r="D291" i="1"/>
  <c r="C291" i="1"/>
  <c r="D290" i="1"/>
  <c r="C290" i="1"/>
  <c r="D289" i="1"/>
  <c r="C289" i="1"/>
  <c r="D288" i="1"/>
  <c r="C288" i="1"/>
  <c r="D284" i="1"/>
  <c r="D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D269" i="1"/>
  <c r="D268" i="1"/>
  <c r="C268" i="1"/>
  <c r="D267" i="1"/>
  <c r="C267" i="1"/>
  <c r="D266" i="1"/>
  <c r="C266" i="1"/>
  <c r="D265" i="1"/>
  <c r="C265" i="1"/>
  <c r="D263" i="1"/>
  <c r="C263" i="1"/>
  <c r="D262" i="1"/>
  <c r="C262" i="1"/>
  <c r="D261" i="1"/>
  <c r="C261" i="1"/>
  <c r="D260" i="1"/>
  <c r="D258" i="1"/>
  <c r="C258" i="1"/>
  <c r="D257" i="1"/>
  <c r="C257" i="1"/>
  <c r="D256" i="1"/>
  <c r="C256" i="1"/>
  <c r="D254" i="1"/>
  <c r="C254" i="1"/>
  <c r="D253" i="1"/>
  <c r="C253" i="1"/>
  <c r="D252" i="1"/>
  <c r="C252" i="1"/>
  <c r="D251" i="1"/>
  <c r="C251" i="1"/>
  <c r="D250" i="1"/>
  <c r="C250" i="1"/>
  <c r="D249"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D226" i="1"/>
  <c r="C226" i="1"/>
  <c r="D225" i="1"/>
  <c r="C225" i="1"/>
  <c r="D224" i="1"/>
  <c r="C224" i="1"/>
  <c r="D223" i="1"/>
  <c r="C223" i="1"/>
  <c r="D222" i="1"/>
  <c r="C222" i="1"/>
  <c r="D221" i="1"/>
  <c r="C221" i="1"/>
  <c r="D219" i="1"/>
  <c r="C219" i="1"/>
  <c r="D218" i="1"/>
  <c r="C218" i="1"/>
  <c r="D217" i="1"/>
  <c r="C217" i="1"/>
  <c r="D216" i="1"/>
  <c r="C216" i="1"/>
  <c r="D215" i="1"/>
  <c r="D214" i="1"/>
  <c r="C214" i="1"/>
  <c r="D213" i="1"/>
  <c r="C213" i="1"/>
  <c r="D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D173" i="1"/>
  <c r="D172" i="1"/>
  <c r="C172" i="1"/>
  <c r="D171" i="1"/>
  <c r="C171" i="1"/>
  <c r="D170" i="1"/>
  <c r="C170" i="1"/>
  <c r="D169" i="1"/>
  <c r="C169" i="1"/>
  <c r="D168" i="1"/>
  <c r="C168" i="1"/>
  <c r="D167" i="1"/>
  <c r="C167" i="1"/>
  <c r="D166" i="1"/>
  <c r="C166" i="1"/>
  <c r="D164" i="1"/>
  <c r="C164" i="1"/>
  <c r="D163" i="1"/>
  <c r="C163" i="1"/>
  <c r="D162" i="1"/>
  <c r="C162" i="1"/>
  <c r="D161" i="1"/>
  <c r="C161" i="1"/>
  <c r="D160" i="1"/>
  <c r="D158" i="1"/>
  <c r="C158" i="1"/>
  <c r="D157" i="1"/>
  <c r="C157" i="1"/>
  <c r="D156" i="1"/>
  <c r="C156" i="1"/>
  <c r="D155" i="1"/>
  <c r="D154" i="1"/>
  <c r="C154" i="1"/>
  <c r="D153" i="1"/>
  <c r="C153" i="1"/>
  <c r="D152" i="1"/>
  <c r="C152" i="1"/>
  <c r="D151" i="1"/>
  <c r="C151" i="1"/>
  <c r="D150" i="1"/>
  <c r="C150" i="1"/>
  <c r="D149" i="1"/>
  <c r="D146" i="1"/>
  <c r="C146" i="1"/>
  <c r="D145" i="1"/>
  <c r="C145" i="1"/>
  <c r="D144" i="1"/>
  <c r="C144" i="1"/>
  <c r="D143" i="1"/>
  <c r="C143" i="1"/>
  <c r="D142" i="1"/>
  <c r="C142" i="1"/>
  <c r="D141" i="1"/>
  <c r="C141" i="1"/>
  <c r="D140" i="1"/>
  <c r="C140" i="1"/>
  <c r="D139" i="1"/>
  <c r="C139" i="1"/>
  <c r="D138" i="1"/>
  <c r="C138" i="1"/>
  <c r="D137" i="1"/>
  <c r="C137" i="1"/>
  <c r="D136" i="1"/>
  <c r="D134" i="1"/>
  <c r="C134" i="1"/>
  <c r="D133" i="1"/>
  <c r="C133" i="1"/>
  <c r="D132" i="1"/>
  <c r="C132" i="1"/>
  <c r="D131" i="1"/>
  <c r="C131" i="1"/>
  <c r="D130" i="1"/>
  <c r="C130" i="1"/>
  <c r="D128" i="1"/>
  <c r="C128" i="1"/>
  <c r="D127" i="1"/>
  <c r="C127" i="1"/>
  <c r="D126" i="1"/>
  <c r="C126" i="1"/>
  <c r="D125" i="1"/>
  <c r="C125" i="1"/>
  <c r="D124" i="1"/>
  <c r="D123" i="1"/>
  <c r="C123" i="1"/>
  <c r="D122" i="1"/>
  <c r="C122" i="1"/>
  <c r="C121" i="1"/>
  <c r="D119" i="1"/>
  <c r="C119" i="1"/>
  <c r="D118" i="1"/>
  <c r="C118" i="1"/>
  <c r="D117" i="1"/>
  <c r="C117" i="1"/>
  <c r="D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C47"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C4" i="1"/>
  <c r="E159" i="9" l="1"/>
  <c r="B159" i="9" s="1"/>
  <c r="E157" i="9"/>
  <c r="B157" i="9" s="1"/>
  <c r="E155" i="9"/>
  <c r="B155" i="9" s="1"/>
  <c r="E149" i="9"/>
  <c r="B149" i="9" s="1"/>
  <c r="F267" i="9"/>
  <c r="B267" i="9" s="1"/>
  <c r="F265" i="9"/>
  <c r="B265" i="9" s="1"/>
  <c r="E143" i="9"/>
  <c r="B143" i="9" s="1"/>
  <c r="F262" i="9"/>
  <c r="B262" i="9" s="1"/>
  <c r="E140" i="9"/>
  <c r="B140" i="9" s="1"/>
  <c r="E139" i="9"/>
  <c r="B139" i="9" s="1"/>
  <c r="E133" i="9"/>
  <c r="B133" i="9" s="1"/>
  <c r="E132" i="9"/>
  <c r="B132" i="9" s="1"/>
  <c r="E129" i="9"/>
  <c r="B129" i="9" s="1"/>
  <c r="E128" i="9"/>
  <c r="B128" i="9" s="1"/>
  <c r="E127" i="9"/>
  <c r="B127" i="9" s="1"/>
  <c r="E126" i="9"/>
  <c r="B126" i="9" s="1"/>
  <c r="E123" i="9"/>
  <c r="B123" i="9" s="1"/>
  <c r="F253" i="9"/>
  <c r="B253" i="9" s="1"/>
  <c r="E115" i="9"/>
  <c r="B115" i="9" s="1"/>
  <c r="E114" i="9"/>
  <c r="B114" i="9" s="1"/>
  <c r="E113" i="9"/>
  <c r="B113" i="9" s="1"/>
  <c r="E112" i="9"/>
  <c r="B112" i="9" s="1"/>
  <c r="F246" i="9"/>
  <c r="B246" i="9" s="1"/>
  <c r="E106" i="9"/>
  <c r="B106" i="9" s="1"/>
  <c r="E103" i="9"/>
  <c r="B103" i="9" s="1"/>
  <c r="E99" i="9"/>
  <c r="B99" i="9" s="1"/>
  <c r="E98" i="9"/>
  <c r="B98" i="9" s="1"/>
  <c r="F238" i="9"/>
  <c r="B238" i="9" s="1"/>
  <c r="E95" i="9"/>
  <c r="B95" i="9" s="1"/>
  <c r="F235" i="9"/>
  <c r="B235" i="9" s="1"/>
  <c r="E93" i="9"/>
  <c r="B93" i="9" s="1"/>
  <c r="F234" i="9"/>
  <c r="B234" i="9" s="1"/>
  <c r="E89" i="9"/>
  <c r="B89" i="9" s="1"/>
  <c r="E80" i="9"/>
  <c r="B80" i="9" s="1"/>
  <c r="E79" i="9"/>
  <c r="B79" i="9" s="1"/>
  <c r="E77" i="9"/>
  <c r="B77" i="9" s="1"/>
  <c r="F229" i="9"/>
  <c r="B229" i="9" s="1"/>
  <c r="E74" i="9"/>
  <c r="B74" i="9" s="1"/>
  <c r="E72" i="9"/>
  <c r="B72" i="9" s="1"/>
  <c r="E68" i="9"/>
  <c r="B68" i="9" s="1"/>
  <c r="E67" i="9"/>
  <c r="B67" i="9" s="1"/>
  <c r="E225" i="9"/>
  <c r="B225" i="9" s="1"/>
  <c r="E64" i="9"/>
  <c r="B64" i="9" s="1"/>
  <c r="E61" i="9"/>
  <c r="B61" i="9" s="1"/>
  <c r="E60" i="9"/>
  <c r="B60" i="9" s="1"/>
  <c r="E59" i="9"/>
  <c r="B59" i="9" s="1"/>
  <c r="E58" i="9"/>
  <c r="B58" i="9" s="1"/>
  <c r="E57" i="9"/>
  <c r="B57" i="9" s="1"/>
  <c r="E55" i="9"/>
  <c r="B55" i="9" s="1"/>
  <c r="E54" i="9"/>
  <c r="B54" i="9" s="1"/>
  <c r="F223" i="9"/>
  <c r="B223" i="9" s="1"/>
  <c r="E48" i="9"/>
  <c r="B48" i="9" s="1"/>
  <c r="E45" i="9"/>
  <c r="B45" i="9" s="1"/>
  <c r="F218" i="9"/>
  <c r="B218" i="9" s="1"/>
  <c r="E41" i="9"/>
  <c r="B41" i="9" s="1"/>
  <c r="E38" i="9"/>
  <c r="B38" i="9" s="1"/>
  <c r="E37" i="9"/>
  <c r="B37" i="9" s="1"/>
  <c r="E36" i="9"/>
  <c r="B36" i="9" s="1"/>
  <c r="E32" i="9"/>
  <c r="B32" i="9" s="1"/>
  <c r="E29" i="9"/>
  <c r="B29" i="9" s="1"/>
  <c r="E28" i="9"/>
  <c r="B28" i="9" s="1"/>
  <c r="E22" i="9"/>
  <c r="B22" i="9" s="1"/>
  <c r="E21" i="9"/>
  <c r="B21" i="9" s="1"/>
  <c r="E274" i="9"/>
  <c r="B274" i="9" s="1"/>
  <c r="F652" i="4"/>
  <c r="F271" i="9"/>
  <c r="B271" i="9" s="1"/>
  <c r="D625" i="4"/>
  <c r="E158" i="9"/>
  <c r="B158" i="9" s="1"/>
  <c r="E153" i="9"/>
  <c r="B153" i="9" s="1"/>
  <c r="C611" i="1"/>
  <c r="H611" i="1" s="1"/>
  <c r="C606" i="1"/>
  <c r="E148" i="9"/>
  <c r="B148" i="9" s="1"/>
  <c r="E147" i="9"/>
  <c r="B147" i="9" s="1"/>
  <c r="F266" i="9"/>
  <c r="B266" i="9" s="1"/>
  <c r="E145" i="9"/>
  <c r="B145" i="9" s="1"/>
  <c r="F264" i="9"/>
  <c r="B264" i="9" s="1"/>
  <c r="E144" i="9"/>
  <c r="B144" i="9" s="1"/>
  <c r="F263" i="9"/>
  <c r="B263" i="9" s="1"/>
  <c r="E593" i="4"/>
  <c r="D587" i="1" s="1"/>
  <c r="E138" i="9"/>
  <c r="B138" i="9" s="1"/>
  <c r="F260" i="9"/>
  <c r="B260" i="9" s="1"/>
  <c r="C588" i="1"/>
  <c r="D593" i="4"/>
  <c r="E137" i="9"/>
  <c r="B137" i="9" s="1"/>
  <c r="E136" i="9"/>
  <c r="B136" i="9" s="1"/>
  <c r="E580" i="4"/>
  <c r="D574" i="1" s="1"/>
  <c r="C581" i="1"/>
  <c r="C575" i="1"/>
  <c r="D580" i="4"/>
  <c r="C571" i="1"/>
  <c r="D567" i="4"/>
  <c r="C557" i="1"/>
  <c r="E131" i="9"/>
  <c r="B131" i="9" s="1"/>
  <c r="E125" i="9"/>
  <c r="B125" i="9" s="1"/>
  <c r="C537" i="1"/>
  <c r="E529" i="4"/>
  <c r="F254" i="9"/>
  <c r="B254" i="9" s="1"/>
  <c r="E122" i="9"/>
  <c r="B122" i="9" s="1"/>
  <c r="E120" i="9"/>
  <c r="B120" i="9" s="1"/>
  <c r="F252" i="9"/>
  <c r="B252" i="9" s="1"/>
  <c r="C532" i="1"/>
  <c r="E118" i="9"/>
  <c r="B118" i="9" s="1"/>
  <c r="F250" i="9"/>
  <c r="B250" i="9" s="1"/>
  <c r="C529" i="1"/>
  <c r="C524" i="1"/>
  <c r="D529" i="4"/>
  <c r="F529" i="4" s="1"/>
  <c r="D523" i="1"/>
  <c r="C519" i="1"/>
  <c r="D515" i="4"/>
  <c r="E515" i="4"/>
  <c r="D509" i="1" s="1"/>
  <c r="C513" i="1"/>
  <c r="D510" i="1"/>
  <c r="E111" i="9"/>
  <c r="B111" i="9" s="1"/>
  <c r="E110" i="9"/>
  <c r="B110" i="9" s="1"/>
  <c r="C501" i="1"/>
  <c r="C496" i="1"/>
  <c r="E108" i="9"/>
  <c r="B108" i="9" s="1"/>
  <c r="F244" i="9"/>
  <c r="B244" i="9" s="1"/>
  <c r="C489" i="1"/>
  <c r="E101" i="9"/>
  <c r="B101" i="9" s="1"/>
  <c r="F240" i="9"/>
  <c r="B240" i="9" s="1"/>
  <c r="F239" i="9"/>
  <c r="B239" i="9" s="1"/>
  <c r="E484" i="4"/>
  <c r="D478" i="1" s="1"/>
  <c r="C484" i="1"/>
  <c r="C479" i="1"/>
  <c r="F236" i="9"/>
  <c r="B236" i="9" s="1"/>
  <c r="D484" i="4"/>
  <c r="D472" i="4"/>
  <c r="F472" i="4" s="1"/>
  <c r="C475" i="1"/>
  <c r="C472" i="1"/>
  <c r="C466" i="1"/>
  <c r="C467" i="1"/>
  <c r="C463" i="1"/>
  <c r="D459" i="4"/>
  <c r="E91" i="9"/>
  <c r="B91" i="9" s="1"/>
  <c r="E87" i="9"/>
  <c r="B87" i="9" s="1"/>
  <c r="E85" i="9"/>
  <c r="B85" i="9" s="1"/>
  <c r="C441" i="1"/>
  <c r="E84" i="9"/>
  <c r="B84" i="9" s="1"/>
  <c r="E83" i="9"/>
  <c r="B83" i="9" s="1"/>
  <c r="C436" i="1"/>
  <c r="F233" i="9"/>
  <c r="B233" i="9" s="1"/>
  <c r="E82" i="9"/>
  <c r="B82" i="9" s="1"/>
  <c r="F232" i="9"/>
  <c r="B232" i="9" s="1"/>
  <c r="C429" i="1"/>
  <c r="H429" i="1" s="1"/>
  <c r="E76" i="9"/>
  <c r="B76" i="9" s="1"/>
  <c r="E421" i="4"/>
  <c r="E420" i="4" s="1"/>
  <c r="C416" i="1"/>
  <c r="D421" i="4"/>
  <c r="E273" i="9"/>
  <c r="B273" i="9" s="1"/>
  <c r="C397" i="1"/>
  <c r="D396" i="4"/>
  <c r="C392" i="1"/>
  <c r="C386" i="1"/>
  <c r="C383" i="1"/>
  <c r="F383" i="4"/>
  <c r="C378" i="1"/>
  <c r="C373" i="1"/>
  <c r="C364" i="1"/>
  <c r="E363" i="4"/>
  <c r="D358" i="1" s="1"/>
  <c r="D359" i="1"/>
  <c r="D363" i="4"/>
  <c r="C351" i="1"/>
  <c r="D346" i="1"/>
  <c r="C347" i="1"/>
  <c r="D351" i="4"/>
  <c r="D344" i="4"/>
  <c r="C334" i="1"/>
  <c r="H334" i="1" s="1"/>
  <c r="C331" i="1"/>
  <c r="C326" i="1"/>
  <c r="C321" i="1"/>
  <c r="C312" i="1"/>
  <c r="H312" i="1" s="1"/>
  <c r="E311" i="4"/>
  <c r="D306" i="1" s="1"/>
  <c r="D311" i="4"/>
  <c r="F311" i="4" s="1"/>
  <c r="C299" i="1"/>
  <c r="E299" i="4"/>
  <c r="D299" i="4"/>
  <c r="F299" i="4" s="1"/>
  <c r="D294" i="1"/>
  <c r="C294" i="1"/>
  <c r="H294" i="1" s="1"/>
  <c r="E643" i="4"/>
  <c r="D637" i="1" s="1"/>
  <c r="C283" i="1"/>
  <c r="C284" i="1"/>
  <c r="E73" i="9"/>
  <c r="B73" i="9" s="1"/>
  <c r="E263" i="4"/>
  <c r="D259" i="1" s="1"/>
  <c r="E71" i="9"/>
  <c r="B71" i="9" s="1"/>
  <c r="C269" i="1"/>
  <c r="D264" i="1"/>
  <c r="C264" i="1"/>
  <c r="E69" i="9"/>
  <c r="B69" i="9" s="1"/>
  <c r="C260" i="1"/>
  <c r="D263" i="4"/>
  <c r="E252" i="4"/>
  <c r="D248" i="1" s="1"/>
  <c r="C255" i="1"/>
  <c r="C249" i="1"/>
  <c r="E65" i="9"/>
  <c r="B65" i="9" s="1"/>
  <c r="D252" i="4"/>
  <c r="E63" i="9"/>
  <c r="B63" i="9" s="1"/>
  <c r="E62" i="9"/>
  <c r="B62" i="9" s="1"/>
  <c r="D224" i="4"/>
  <c r="F224" i="4" s="1"/>
  <c r="C227" i="1"/>
  <c r="E224" i="4"/>
  <c r="D220" i="1" s="1"/>
  <c r="C220" i="1"/>
  <c r="H220" i="1" s="1"/>
  <c r="C215" i="1"/>
  <c r="E215" i="4"/>
  <c r="D211" i="1" s="1"/>
  <c r="C212" i="1"/>
  <c r="D215" i="4"/>
  <c r="F224" i="9"/>
  <c r="B224" i="9" s="1"/>
  <c r="F210" i="4"/>
  <c r="E196" i="4"/>
  <c r="D192" i="1" s="1"/>
  <c r="E53" i="9"/>
  <c r="B53" i="9" s="1"/>
  <c r="E52" i="9"/>
  <c r="B52" i="9" s="1"/>
  <c r="E51" i="9"/>
  <c r="B51" i="9" s="1"/>
  <c r="C198" i="1"/>
  <c r="G198" i="1" s="1"/>
  <c r="E50" i="9"/>
  <c r="B50" i="9" s="1"/>
  <c r="E49" i="9"/>
  <c r="B49" i="9" s="1"/>
  <c r="C193" i="1"/>
  <c r="E47" i="9"/>
  <c r="B47" i="9" s="1"/>
  <c r="D196" i="4"/>
  <c r="F188" i="4"/>
  <c r="E46" i="9"/>
  <c r="B46" i="9" s="1"/>
  <c r="F222" i="9"/>
  <c r="B222" i="9" s="1"/>
  <c r="C184" i="1"/>
  <c r="F220" i="9"/>
  <c r="B220" i="9" s="1"/>
  <c r="E44" i="9"/>
  <c r="B44" i="9" s="1"/>
  <c r="F219" i="9"/>
  <c r="B219" i="9" s="1"/>
  <c r="E43" i="9"/>
  <c r="B43" i="9" s="1"/>
  <c r="F177" i="4"/>
  <c r="C173" i="1"/>
  <c r="H173" i="1" s="1"/>
  <c r="F169" i="4"/>
  <c r="E163" i="4"/>
  <c r="D159" i="1" s="1"/>
  <c r="C165" i="1"/>
  <c r="H165" i="1" s="1"/>
  <c r="F164" i="4"/>
  <c r="D163" i="4"/>
  <c r="C160" i="1"/>
  <c r="F159" i="4"/>
  <c r="C155" i="1"/>
  <c r="E152" i="4"/>
  <c r="D148" i="1" s="1"/>
  <c r="E39" i="9"/>
  <c r="B39" i="9" s="1"/>
  <c r="F217" i="9"/>
  <c r="B217" i="9" s="1"/>
  <c r="F153" i="4"/>
  <c r="C149" i="1"/>
  <c r="D152" i="4"/>
  <c r="C136" i="1"/>
  <c r="D139" i="4"/>
  <c r="F134" i="4"/>
  <c r="D133" i="4"/>
  <c r="F128" i="4"/>
  <c r="C124" i="1"/>
  <c r="D124" i="4"/>
  <c r="D121" i="1"/>
  <c r="C116" i="1"/>
  <c r="F216" i="9"/>
  <c r="B216" i="9" s="1"/>
  <c r="F112" i="4"/>
  <c r="E106" i="4"/>
  <c r="D102" i="1" s="1"/>
  <c r="D106" i="4"/>
  <c r="E82" i="4"/>
  <c r="D78" i="1" s="1"/>
  <c r="C87" i="1"/>
  <c r="H87" i="1" s="1"/>
  <c r="E35" i="9"/>
  <c r="B35" i="9" s="1"/>
  <c r="D79" i="1"/>
  <c r="D82" i="4"/>
  <c r="C79" i="1"/>
  <c r="E34" i="9"/>
  <c r="B34" i="9" s="1"/>
  <c r="E33" i="9"/>
  <c r="B33" i="9" s="1"/>
  <c r="E31" i="9"/>
  <c r="B31" i="9" s="1"/>
  <c r="E30" i="9"/>
  <c r="B30" i="9" s="1"/>
  <c r="E27" i="9"/>
  <c r="B27" i="9" s="1"/>
  <c r="E26" i="9"/>
  <c r="B26" i="9" s="1"/>
  <c r="E25" i="9"/>
  <c r="B25" i="9" s="1"/>
  <c r="E50" i="4"/>
  <c r="D46" i="1" s="1"/>
  <c r="D47" i="1"/>
  <c r="D50" i="4"/>
  <c r="D44" i="4"/>
  <c r="F214" i="9"/>
  <c r="B214" i="9" s="1"/>
  <c r="E24" i="9"/>
  <c r="B24" i="9" s="1"/>
  <c r="C25" i="1"/>
  <c r="G25" i="1" s="1"/>
  <c r="E23" i="9"/>
  <c r="B23" i="9" s="1"/>
  <c r="C19" i="1"/>
  <c r="C13" i="1"/>
  <c r="D7" i="4"/>
  <c r="F7" i="4" s="1"/>
  <c r="E7" i="4"/>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1" i="1"/>
  <c r="G41" i="1"/>
  <c r="H42" i="1"/>
  <c r="G42" i="1"/>
  <c r="H43" i="1"/>
  <c r="G43" i="1"/>
  <c r="H44" i="1"/>
  <c r="G44" i="1"/>
  <c r="H45" i="1"/>
  <c r="G45"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9" i="1"/>
  <c r="G79" i="1"/>
  <c r="H80" i="1"/>
  <c r="G80" i="1"/>
  <c r="H81" i="1"/>
  <c r="G81" i="1"/>
  <c r="H82" i="1"/>
  <c r="G82" i="1"/>
  <c r="H83" i="1"/>
  <c r="G83" i="1"/>
  <c r="H84" i="1"/>
  <c r="G84" i="1"/>
  <c r="H85" i="1"/>
  <c r="G85" i="1"/>
  <c r="H86" i="1"/>
  <c r="G86"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1" i="1"/>
  <c r="G121" i="1"/>
  <c r="H122" i="1"/>
  <c r="G122" i="1"/>
  <c r="H123" i="1"/>
  <c r="G123" i="1"/>
  <c r="H124" i="1"/>
  <c r="G124" i="1"/>
  <c r="H125" i="1"/>
  <c r="G125" i="1"/>
  <c r="H126" i="1"/>
  <c r="G126" i="1"/>
  <c r="H127" i="1"/>
  <c r="G127" i="1"/>
  <c r="H128" i="1"/>
  <c r="G128" i="1"/>
  <c r="H130" i="1"/>
  <c r="G130" i="1"/>
  <c r="H131" i="1"/>
  <c r="G131" i="1"/>
  <c r="H132" i="1"/>
  <c r="G132" i="1"/>
  <c r="H133" i="1"/>
  <c r="G133" i="1"/>
  <c r="H134" i="1"/>
  <c r="G134" i="1"/>
  <c r="H136" i="1"/>
  <c r="G136" i="1"/>
  <c r="H137" i="1"/>
  <c r="G137" i="1"/>
  <c r="H138" i="1"/>
  <c r="G138" i="1"/>
  <c r="H139" i="1"/>
  <c r="G139" i="1"/>
  <c r="H140" i="1"/>
  <c r="G140" i="1"/>
  <c r="H141" i="1"/>
  <c r="G141" i="1"/>
  <c r="H142" i="1"/>
  <c r="G142" i="1"/>
  <c r="H143" i="1"/>
  <c r="G143" i="1"/>
  <c r="H144" i="1"/>
  <c r="G144" i="1"/>
  <c r="H145" i="1"/>
  <c r="G145" i="1"/>
  <c r="H146" i="1"/>
  <c r="G146"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6" i="1"/>
  <c r="G166" i="1"/>
  <c r="H167" i="1"/>
  <c r="G167" i="1"/>
  <c r="H168" i="1"/>
  <c r="G168" i="1"/>
  <c r="H169" i="1"/>
  <c r="G169" i="1"/>
  <c r="H170" i="1"/>
  <c r="G170" i="1"/>
  <c r="H171" i="1"/>
  <c r="G171" i="1"/>
  <c r="H172" i="1"/>
  <c r="G172"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H199" i="1"/>
  <c r="G199" i="1"/>
  <c r="H200" i="1"/>
  <c r="G200" i="1"/>
  <c r="H201" i="1"/>
  <c r="G201" i="1"/>
  <c r="H202" i="1"/>
  <c r="G202" i="1"/>
  <c r="H203" i="1"/>
  <c r="G203" i="1"/>
  <c r="H204" i="1"/>
  <c r="G204" i="1"/>
  <c r="H205" i="1"/>
  <c r="G205" i="1"/>
  <c r="H206" i="1"/>
  <c r="G206" i="1"/>
  <c r="H207" i="1"/>
  <c r="G207" i="1"/>
  <c r="H208" i="1"/>
  <c r="G208" i="1"/>
  <c r="H209" i="1"/>
  <c r="G209" i="1"/>
  <c r="H210" i="1"/>
  <c r="G210" i="1"/>
  <c r="H212" i="1"/>
  <c r="G212" i="1"/>
  <c r="H213" i="1"/>
  <c r="G213" i="1"/>
  <c r="H214" i="1"/>
  <c r="G214" i="1"/>
  <c r="H215" i="1"/>
  <c r="G215" i="1"/>
  <c r="H216" i="1"/>
  <c r="G216" i="1"/>
  <c r="H217" i="1"/>
  <c r="G217" i="1"/>
  <c r="H218" i="1"/>
  <c r="G218" i="1"/>
  <c r="H219" i="1"/>
  <c r="G219"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9" i="1"/>
  <c r="G249" i="1"/>
  <c r="H250" i="1"/>
  <c r="G250" i="1"/>
  <c r="H251" i="1"/>
  <c r="G251" i="1"/>
  <c r="H252" i="1"/>
  <c r="G252" i="1"/>
  <c r="H253" i="1"/>
  <c r="G253" i="1"/>
  <c r="H254" i="1"/>
  <c r="G254" i="1"/>
  <c r="H255" i="1"/>
  <c r="G255" i="1"/>
  <c r="H256"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G294" i="1"/>
  <c r="H295" i="1"/>
  <c r="G295" i="1"/>
  <c r="H296" i="1"/>
  <c r="G296" i="1"/>
  <c r="H297" i="1"/>
  <c r="G297" i="1"/>
  <c r="H298" i="1"/>
  <c r="G298" i="1"/>
  <c r="H299" i="1"/>
  <c r="G299" i="1"/>
  <c r="H300" i="1"/>
  <c r="G300" i="1"/>
  <c r="H301" i="1"/>
  <c r="G301" i="1"/>
  <c r="H302" i="1"/>
  <c r="G302" i="1"/>
  <c r="H303" i="1"/>
  <c r="G303" i="1"/>
  <c r="H304" i="1"/>
  <c r="G304" i="1"/>
  <c r="H305" i="1"/>
  <c r="G305" i="1"/>
  <c r="H307" i="1"/>
  <c r="G307" i="1"/>
  <c r="H308" i="1"/>
  <c r="G308" i="1"/>
  <c r="H309" i="1"/>
  <c r="G309" i="1"/>
  <c r="H310" i="1"/>
  <c r="G310" i="1"/>
  <c r="H311" i="1"/>
  <c r="G311"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G334" i="1"/>
  <c r="H335" i="1"/>
  <c r="G335" i="1"/>
  <c r="H336" i="1"/>
  <c r="G336" i="1"/>
  <c r="H337" i="1"/>
  <c r="G337" i="1"/>
  <c r="H338" i="1"/>
  <c r="G338" i="1"/>
  <c r="H340" i="1"/>
  <c r="G340" i="1"/>
  <c r="H341" i="1"/>
  <c r="G341" i="1"/>
  <c r="H342" i="1"/>
  <c r="G342" i="1"/>
  <c r="H343" i="1"/>
  <c r="G343" i="1"/>
  <c r="H344" i="1"/>
  <c r="G344"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H20" i="9"/>
  <c r="G20" i="9"/>
  <c r="F152" i="4"/>
  <c r="D643" i="4"/>
  <c r="F416" i="4"/>
  <c r="D644" i="4"/>
  <c r="F417" i="4"/>
  <c r="E644" i="4"/>
  <c r="D638"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F212" i="9" l="1"/>
  <c r="B212" i="9" s="1"/>
  <c r="B191" i="9"/>
  <c r="F625" i="4"/>
  <c r="C619" i="1"/>
  <c r="G611" i="1"/>
  <c r="E528" i="4"/>
  <c r="D522" i="1" s="1"/>
  <c r="F593" i="4"/>
  <c r="C587" i="1"/>
  <c r="F580" i="4"/>
  <c r="C574" i="1"/>
  <c r="F567" i="4"/>
  <c r="C561" i="1"/>
  <c r="C523" i="1"/>
  <c r="D528" i="4"/>
  <c r="F515" i="4"/>
  <c r="C509" i="1"/>
  <c r="F484" i="4"/>
  <c r="C478" i="1"/>
  <c r="D420" i="4"/>
  <c r="F420" i="4" s="1"/>
  <c r="F459" i="4"/>
  <c r="C453" i="1"/>
  <c r="D415" i="1"/>
  <c r="E165" i="9"/>
  <c r="B165" i="9" s="1"/>
  <c r="F421" i="4"/>
  <c r="C415" i="1"/>
  <c r="D414" i="1"/>
  <c r="F396" i="4"/>
  <c r="C391" i="1"/>
  <c r="E350" i="4"/>
  <c r="D345" i="1" s="1"/>
  <c r="D350" i="4"/>
  <c r="C345" i="1" s="1"/>
  <c r="F363" i="4"/>
  <c r="C358" i="1"/>
  <c r="F351" i="4"/>
  <c r="C346" i="1"/>
  <c r="F344" i="4"/>
  <c r="C339" i="1"/>
  <c r="E298" i="4"/>
  <c r="G312" i="1"/>
  <c r="C306" i="1"/>
  <c r="E408" i="4"/>
  <c r="D403" i="1" s="1"/>
  <c r="D293" i="1"/>
  <c r="D298" i="4"/>
  <c r="F263" i="4"/>
  <c r="C259" i="1"/>
  <c r="E164" i="9"/>
  <c r="B164" i="9" s="1"/>
  <c r="F252" i="4"/>
  <c r="C248" i="1"/>
  <c r="F215" i="4"/>
  <c r="C211" i="1"/>
  <c r="F196" i="4"/>
  <c r="C192" i="1"/>
  <c r="G173" i="1"/>
  <c r="E151" i="4"/>
  <c r="D147" i="1" s="1"/>
  <c r="G165" i="1"/>
  <c r="F163" i="4"/>
  <c r="C159" i="1"/>
  <c r="E20" i="9"/>
  <c r="B20" i="9" s="1"/>
  <c r="C148" i="1"/>
  <c r="D151" i="4"/>
  <c r="F139" i="4"/>
  <c r="C135" i="1"/>
  <c r="F133" i="4"/>
  <c r="C129" i="1"/>
  <c r="F124" i="4"/>
  <c r="C120" i="1"/>
  <c r="F106" i="4"/>
  <c r="C102" i="1"/>
  <c r="G87" i="1"/>
  <c r="F82" i="4"/>
  <c r="C78" i="1"/>
  <c r="F50" i="4"/>
  <c r="C46" i="1"/>
  <c r="F44" i="4"/>
  <c r="C40" i="1"/>
  <c r="C3" i="1"/>
  <c r="D6" i="4"/>
  <c r="D3" i="1"/>
  <c r="E6" i="4"/>
  <c r="K1432" i="9"/>
  <c r="G295" i="9"/>
  <c r="E295" i="9" s="1"/>
  <c r="B295" i="9" s="1"/>
  <c r="I34" i="3"/>
  <c r="C1517" i="1"/>
  <c r="G294" i="9"/>
  <c r="E294" i="9" s="1"/>
  <c r="F141" i="6"/>
  <c r="H28" i="3"/>
  <c r="C1435" i="1"/>
  <c r="G299" i="9"/>
  <c r="E299" i="9" s="1"/>
  <c r="B276" i="9"/>
  <c r="E275" i="9"/>
  <c r="I8" i="3" s="1"/>
  <c r="F644" i="4"/>
  <c r="C638" i="1"/>
  <c r="F643" i="4"/>
  <c r="C637" i="1"/>
  <c r="M3" i="9"/>
  <c r="E635" i="4" l="1"/>
  <c r="D629" i="1" s="1"/>
  <c r="E636" i="4"/>
  <c r="D630" i="1" s="1"/>
  <c r="H619" i="1"/>
  <c r="G619" i="1"/>
  <c r="H587" i="1"/>
  <c r="G587" i="1"/>
  <c r="H574" i="1"/>
  <c r="G574" i="1"/>
  <c r="H561" i="1"/>
  <c r="G561" i="1"/>
  <c r="G523" i="1"/>
  <c r="H523" i="1"/>
  <c r="C522" i="1"/>
  <c r="F528" i="4"/>
  <c r="H509" i="1"/>
  <c r="G509" i="1"/>
  <c r="D635" i="4"/>
  <c r="F635" i="4" s="1"/>
  <c r="C414" i="1"/>
  <c r="D636" i="4"/>
  <c r="F636" i="4" s="1"/>
  <c r="H478" i="1"/>
  <c r="G478" i="1"/>
  <c r="G453" i="1"/>
  <c r="H453" i="1"/>
  <c r="H415" i="1"/>
  <c r="G415" i="1"/>
  <c r="H414" i="1"/>
  <c r="G414" i="1"/>
  <c r="E407" i="4"/>
  <c r="D402" i="1" s="1"/>
  <c r="H391" i="1"/>
  <c r="G391" i="1"/>
  <c r="F350" i="4"/>
  <c r="H358" i="1"/>
  <c r="G358" i="1"/>
  <c r="H345" i="1"/>
  <c r="G345" i="1"/>
  <c r="H346" i="1"/>
  <c r="G346" i="1"/>
  <c r="D412" i="4"/>
  <c r="H339" i="1"/>
  <c r="G339" i="1"/>
  <c r="H306" i="1"/>
  <c r="G306" i="1"/>
  <c r="C293" i="1"/>
  <c r="F298" i="4"/>
  <c r="D408" i="4"/>
  <c r="D407" i="4"/>
  <c r="H259" i="1"/>
  <c r="G259" i="1"/>
  <c r="H248" i="1"/>
  <c r="G248" i="1"/>
  <c r="E289" i="4"/>
  <c r="E291" i="4" s="1"/>
  <c r="D287" i="1" s="1"/>
  <c r="H211" i="1"/>
  <c r="G211" i="1"/>
  <c r="I17" i="3"/>
  <c r="H192" i="1"/>
  <c r="G192" i="1"/>
  <c r="H159" i="1"/>
  <c r="G159" i="1"/>
  <c r="E19" i="9"/>
  <c r="H17" i="3"/>
  <c r="C147" i="1"/>
  <c r="D289" i="4"/>
  <c r="D290" i="4" s="1"/>
  <c r="F151" i="4"/>
  <c r="H148" i="1"/>
  <c r="G148" i="1"/>
  <c r="H135" i="1"/>
  <c r="G135" i="1"/>
  <c r="H129" i="1"/>
  <c r="G129" i="1"/>
  <c r="H120" i="1"/>
  <c r="G120" i="1"/>
  <c r="H102" i="1"/>
  <c r="G102" i="1"/>
  <c r="H78" i="1"/>
  <c r="G78" i="1"/>
  <c r="H46" i="1"/>
  <c r="G46" i="1"/>
  <c r="H40" i="1"/>
  <c r="G40" i="1"/>
  <c r="D639" i="4"/>
  <c r="C2" i="1"/>
  <c r="H16" i="3"/>
  <c r="C407" i="1"/>
  <c r="F6" i="4"/>
  <c r="D2" i="1"/>
  <c r="I16" i="3"/>
  <c r="E412" i="4"/>
  <c r="F412" i="4" s="1"/>
  <c r="H3" i="1"/>
  <c r="G3" i="1"/>
  <c r="H637" i="1"/>
  <c r="G637" i="1"/>
  <c r="H638" i="1"/>
  <c r="G638" i="1"/>
  <c r="B299" i="9"/>
  <c r="E298" i="9"/>
  <c r="H1435" i="1"/>
  <c r="G1435" i="1"/>
  <c r="H9" i="3"/>
  <c r="B294" i="9"/>
  <c r="E293" i="9"/>
  <c r="H1517" i="1"/>
  <c r="G1517" i="1"/>
  <c r="H11" i="3"/>
  <c r="H522" i="1" l="1"/>
  <c r="G522" i="1"/>
  <c r="C629" i="1"/>
  <c r="H629" i="1" s="1"/>
  <c r="C630" i="1"/>
  <c r="H630" i="1" s="1"/>
  <c r="F408" i="4"/>
  <c r="C403" i="1"/>
  <c r="C402" i="1"/>
  <c r="F407" i="4"/>
  <c r="H293" i="1"/>
  <c r="G293" i="1"/>
  <c r="E413" i="4"/>
  <c r="E640" i="4" s="1"/>
  <c r="D634" i="1" s="1"/>
  <c r="D285" i="1"/>
  <c r="E290" i="4"/>
  <c r="D286" i="1" s="1"/>
  <c r="D413" i="4"/>
  <c r="C285" i="1"/>
  <c r="F289" i="4"/>
  <c r="H147" i="1"/>
  <c r="G147" i="1"/>
  <c r="D291" i="4"/>
  <c r="C287" i="1" s="1"/>
  <c r="H287" i="1" s="1"/>
  <c r="F290" i="4"/>
  <c r="C633" i="1"/>
  <c r="C286" i="1"/>
  <c r="H286" i="1" s="1"/>
  <c r="E639" i="4"/>
  <c r="F639" i="4" s="1"/>
  <c r="D407" i="1"/>
  <c r="H2" i="1"/>
  <c r="G2" i="1"/>
  <c r="N3" i="9"/>
  <c r="I11" i="3"/>
  <c r="K3" i="9"/>
  <c r="I9" i="3"/>
  <c r="G629" i="1" l="1"/>
  <c r="G630" i="1"/>
  <c r="E414" i="4"/>
  <c r="D409" i="1" s="1"/>
  <c r="D408" i="1"/>
  <c r="E415" i="4"/>
  <c r="D410" i="1" s="1"/>
  <c r="G402" i="1"/>
  <c r="H402" i="1"/>
  <c r="H403" i="1"/>
  <c r="G403" i="1"/>
  <c r="G287" i="1"/>
  <c r="H285" i="1"/>
  <c r="G285" i="1"/>
  <c r="F291" i="4"/>
  <c r="C408" i="1"/>
  <c r="D414" i="4"/>
  <c r="C409" i="1" s="1"/>
  <c r="H409" i="1" s="1"/>
  <c r="D640" i="4"/>
  <c r="F413" i="4"/>
  <c r="D415" i="4"/>
  <c r="G286" i="1"/>
  <c r="G407" i="1"/>
  <c r="H407" i="1"/>
  <c r="E642" i="4"/>
  <c r="D633" i="1"/>
  <c r="E641" i="4"/>
  <c r="D642" i="4" l="1"/>
  <c r="F640" i="4"/>
  <c r="C634" i="1"/>
  <c r="D641" i="4"/>
  <c r="G409" i="1"/>
  <c r="F414" i="4"/>
  <c r="H408" i="1"/>
  <c r="G408" i="1"/>
  <c r="C410" i="1"/>
  <c r="F415" i="4"/>
  <c r="E645" i="4"/>
  <c r="D635" i="1"/>
  <c r="H633" i="1"/>
  <c r="G633" i="1"/>
  <c r="E646" i="4"/>
  <c r="D636" i="1"/>
  <c r="D645" i="4" l="1"/>
  <c r="C635" i="1"/>
  <c r="H635" i="1" s="1"/>
  <c r="H634" i="1"/>
  <c r="G634" i="1"/>
  <c r="H410" i="1"/>
  <c r="G410" i="1"/>
  <c r="F641" i="4"/>
  <c r="D646" i="4"/>
  <c r="F642" i="4"/>
  <c r="C636" i="1"/>
  <c r="G636" i="1" s="1"/>
  <c r="D640" i="1"/>
  <c r="I19" i="3"/>
  <c r="I18" i="3"/>
  <c r="D639" i="1"/>
  <c r="H636" i="1" l="1"/>
  <c r="G635" i="1"/>
  <c r="F645" i="4"/>
  <c r="C639" i="1"/>
  <c r="G639" i="1" s="1"/>
  <c r="H18" i="3"/>
  <c r="F646" i="4"/>
  <c r="C640" i="1"/>
  <c r="H640" i="1" s="1"/>
  <c r="H19" i="3"/>
  <c r="H639" i="1" l="1"/>
  <c r="H7" i="3"/>
  <c r="G640" i="1"/>
  <c r="J3" i="9" l="1"/>
  <c r="I7" i="3"/>
  <c r="I17" i="9" l="1"/>
  <c r="L15" i="9"/>
  <c r="I12" i="9"/>
  <c r="I9" i="9"/>
  <c r="J6" i="9"/>
  <c r="H17" i="9"/>
  <c r="H15" i="9"/>
  <c r="K11" i="9"/>
  <c r="K8" i="9"/>
  <c r="I6" i="9"/>
  <c r="H16" i="9"/>
  <c r="I13" i="9"/>
  <c r="K9" i="9"/>
  <c r="J9" i="9"/>
  <c r="G17" i="9"/>
  <c r="G15" i="9"/>
  <c r="J11" i="9"/>
  <c r="J8" i="9"/>
  <c r="K5" i="9"/>
  <c r="I8" i="9"/>
  <c r="G16" i="9"/>
  <c r="M272" i="9"/>
  <c r="M16" i="9"/>
  <c r="K13" i="9"/>
  <c r="I11" i="9"/>
  <c r="J5" i="9"/>
  <c r="J10" i="9"/>
  <c r="I7" i="9"/>
  <c r="K6" i="9"/>
  <c r="L272" i="9"/>
  <c r="L16" i="9"/>
  <c r="J13" i="9"/>
  <c r="K10" i="9"/>
  <c r="K7" i="9"/>
  <c r="I5" i="9"/>
  <c r="K12" i="9"/>
  <c r="M15" i="9"/>
  <c r="H18" i="9"/>
  <c r="J7" i="9"/>
  <c r="J12" i="9"/>
  <c r="G18" i="9"/>
  <c r="J17" i="9"/>
  <c r="F16" i="9" l="1"/>
  <c r="E8" i="9"/>
  <c r="B8" i="9" s="1"/>
  <c r="E10" i="9"/>
  <c r="B10" i="9" s="1"/>
  <c r="E5" i="9"/>
  <c r="B5" i="9" s="1"/>
  <c r="F272" i="9"/>
  <c r="B272" i="9" s="1"/>
  <c r="E15" i="9"/>
  <c r="E16" i="9"/>
  <c r="E17" i="9"/>
  <c r="E13" i="9"/>
  <c r="B13" i="9" s="1"/>
  <c r="E9" i="9"/>
  <c r="B9" i="9" s="1"/>
  <c r="E12" i="9"/>
  <c r="B12" i="9" s="1"/>
  <c r="E7" i="9"/>
  <c r="B7" i="9" s="1"/>
  <c r="E6" i="9"/>
  <c r="B6" i="9" s="1"/>
  <c r="F15" i="9"/>
  <c r="E18" i="9"/>
  <c r="B18" i="9" s="1"/>
  <c r="E11" i="9"/>
  <c r="B11" i="9" s="1"/>
  <c r="B16" i="9" l="1"/>
  <c r="F19" i="9"/>
  <c r="B15" i="9"/>
  <c r="E4" i="9"/>
  <c r="B17" i="9"/>
  <c r="E14" i="9"/>
  <c r="F1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<sst xmlns="http://schemas.openxmlformats.org/spreadsheetml/2006/main" count="4312" uniqueCount="3393">
  <si>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</si>
  <si>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</si>
  <si>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</si>
  <si>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</si>
  <si>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</si>
  <si>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</si>
  <si>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</si>
  <si>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</si>
  <si>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</si>
  <si>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</si>
  <si>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</si>
  <si>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</si>
  <si>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</si>
  <si>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</si>
  <si>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</si>
  <si>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</si>
  <si>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</si>
  <si>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</si>
  <si>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</si>
  <si>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</si>
  <si>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</si>
  <si>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</si>
  <si>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</si>
  <si>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</si>
  <si>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</si>
  <si>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</si>
  <si>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</si>
  <si>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</si>
  <si>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</si>
  <si>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</si>
  <si>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</si>
  <si>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</si>
  <si>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</si>
  <si>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</si>
  <si>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</si>
  <si>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</si>
  <si>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</si>
  <si>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</si>
  <si>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</si>
  <si>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</si>
  <si>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</si>
  <si>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</si>
  <si>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</si>
  <si>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</si>
  <si>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</si>
  <si>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</si>
  <si>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</si>
  <si>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</si>
  <si>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</si>
  <si>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</si>
  <si>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</si>
  <si>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</si>
  <si>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</si>
  <si>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</si>
  <si>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</si>
  <si>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</si>
  <si>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</si>
  <si>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</si>
  <si>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</si>
  <si>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</si>
  <si>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</si>
  <si>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</si>
  <si>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</si>
  <si>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</si>
  <si>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</si>
  <si>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</si>
  <si>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</si>
  <si>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</si>
  <si>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</si>
  <si>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</si>
  <si>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</si>
  <si>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</si>
  <si>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</si>
  <si>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</si>
  <si>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</si>
  <si>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</si>
  <si>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</si>
  <si>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</si>
  <si>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</si>
  <si>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</si>
  <si>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</si>
  <si>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</si>
  <si>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</si>
  <si>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</si>
  <si>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</si>
  <si>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</si>
  <si>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</si>
  <si>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</si>
  <si>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</si>
  <si>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</si>
  <si>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</si>
  <si>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</si>
  <si>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</si>
  <si>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</si>
  <si>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</si>
  <si>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</si>
  <si>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</si>
  <si>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</si>
  <si>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</si>
  <si>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</si>
  <si>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</si>
  <si>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</si>
  <si>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</si>
  <si>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</si>
  <si>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</si>
  <si>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</si>
  <si>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</si>
  <si>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</si>
  <si>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</si>
  <si>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</si>
  <si>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</si>
  <si>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</si>
  <si>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</si>
  <si>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</si>
  <si>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</si>
  <si>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</si>
  <si>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</si>
  <si>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</si>
  <si>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</si>
  <si>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</si>
  <si>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</si>
  <si>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</si>
  <si>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</si>
  <si>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</si>
  <si>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</si>
  <si>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</si>
  <si>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</si>
  <si>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</si>
  <si>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</si>
  <si>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</si>
  <si>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</si>
  <si>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</si>
  <si>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</si>
  <si>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</si>
  <si>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</si>
  <si>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</si>
  <si>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</si>
  <si>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</si>
  <si>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</si>
  <si>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</si>
  <si>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</si>
  <si>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</si>
  <si>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</si>
  <si>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</si>
  <si>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</si>
  <si>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</si>
  <si>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</si>
  <si>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</si>
  <si>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</si>
  <si>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</si>
  <si>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</si>
  <si>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</si>
  <si>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</si>
  <si>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</si>
  <si>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</si>
  <si>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</si>
  <si>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</si>
  <si>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</si>
  <si>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</si>
  <si>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</si>
  <si>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</si>
  <si>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</si>
  <si>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</si>
  <si>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</si>
  <si>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</si>
  <si>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</si>
  <si>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</si>
  <si>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</si>
  <si>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</si>
  <si>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</si>
  <si>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</si>
  <si>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</si>
  <si>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</si>
  <si>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</si>
  <si>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</si>
  <si>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</si>
  <si>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</si>
  <si>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</si>
  <si>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</si>
  <si>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</si>
  <si>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</si>
  <si>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</si>
  <si>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</si>
  <si>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</si>
  <si>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</si>
  <si>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</si>
  <si>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</si>
  <si>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</si>
  <si>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</si>
  <si>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</si>
  <si>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</si>
  <si>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</si>
  <si>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</si>
  <si>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</si>
  <si>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</si>
  <si>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</si>
  <si>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</si>
  <si>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</si>
  <si>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</si>
  <si>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</si>
  <si>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</si>
  <si>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</si>
  <si>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</si>
  <si>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</si>
  <si>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</si>
  <si>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</si>
  <si>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</si>
  <si>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</si>
  <si>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</si>
  <si>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</si>
  <si>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</si>
  <si>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</si>
  <si>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</si>
  <si>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</si>
  <si>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</si>
  <si>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</si>
  <si>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</si>
  <si>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</si>
  <si>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</si>
  <si>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</si>
  <si>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</si>
  <si>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</si>
  <si>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</si>
  <si>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</si>
  <si>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</si>
  <si>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</si>
  <si>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</si>
  <si>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</si>
  <si>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</si>
  <si>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</si>
  <si>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</si>
  <si>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</si>
  <si>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</si>
  <si>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</si>
  <si>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</si>
  <si>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</si>
  <si>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</si>
  <si>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</si>
  <si>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</si>
  <si>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</si>
  <si>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</si>
  <si>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</si>
  <si>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</si>
  <si>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</si>
  <si>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</si>
  <si>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</si>
  <si>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</si>
  <si>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</si>
  <si>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</si>
  <si>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</si>
  <si>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</si>
  <si>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</si>
  <si>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</si>
  <si>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</si>
  <si>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</si>
  <si>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</si>
  <si>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</si>
  <si>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</si>
  <si>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</si>
  <si>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</si>
  <si>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</si>
  <si>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</si>
  <si>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</si>
  <si>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</si>
  <si>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</si>
  <si>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</si>
  <si>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</si>
  <si>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</si>
  <si>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</si>
  <si>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</si>
  <si>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</si>
  <si>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</si>
  <si>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</si>
  <si>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</si>
  <si>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</si>
  <si>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</si>
  <si>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</si>
  <si>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</si>
  <si>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</si>
  <si>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</si>
  <si>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</si>
  <si>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</si>
  <si>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</si>
  <si>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</si>
  <si>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</si>
  <si>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</si>
  <si>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</si>
  <si>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</si>
  <si>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</si>
  <si>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</si>
  <si>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</si>
  <si>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</si>
  <si>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</si>
  <si>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</si>
  <si>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</si>
  <si>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</si>
  <si>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</si>
  <si>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</si>
  <si>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</si>
  <si>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</si>
  <si>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</si>
  <si>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</si>
  <si>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</si>
  <si>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</si>
  <si>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</si>
  <si>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</si>
  <si>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</si>
  <si>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</si>
  <si>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</si>
  <si>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</si>
  <si>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</si>
  <si>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</si>
  <si>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</si>
  <si>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</si>
  <si>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</si>
  <si>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</si>
  <si>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</si>
  <si>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</si>
  <si>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</si>
  <si>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</si>
  <si>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</si>
  <si>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</si>
  <si>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</si>
  <si>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</si>
  <si>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</si>
  <si>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</si>
  <si>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</si>
  <si>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</si>
  <si>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</si>
  <si>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</si>
  <si>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</si>
  <si>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</si>
  <si>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</si>
  <si>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</si>
  <si>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</si>
  <si>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</si>
  <si>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</si>
  <si>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</si>
  <si>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</si>
  <si>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</si>
  <si>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</si>
  <si>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</si>
  <si>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</si>
  <si>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</si>
  <si>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</si>
  <si>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</si>
  <si>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</si>
  <si>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</si>
  <si>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</si>
  <si>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</si>
  <si>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</si>
  <si>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</si>
  <si>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</si>
  <si>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</si>
  <si>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</si>
  <si>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</si>
  <si>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</si>
  <si>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</si>
  <si>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</si>
  <si>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</si>
  <si>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</si>
  <si>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</si>
  <si>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</si>
  <si>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</si>
  <si>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</si>
  <si>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</si>
  <si>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</si>
  <si>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</si>
  <si>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</si>
  <si>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</si>
  <si>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</si>
  <si>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</si>
  <si>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</si>
  <si>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</si>
  <si>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</si>
  <si>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</si>
  <si>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</si>
  <si>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</si>
  <si>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</si>
  <si>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</si>
  <si>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</si>
  <si>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</si>
  <si>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</si>
  <si>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</si>
  <si>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</si>
  <si>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</si>
  <si>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</si>
  <si>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</si>
  <si>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</si>
  <si>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</si>
  <si>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</si>
  <si>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</si>
  <si>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</si>
  <si>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</si>
  <si>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</si>
  <si>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</si>
  <si>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</si>
  <si>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</si>
  <si>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</si>
  <si>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</si>
  <si>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</si>
  <si>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</si>
  <si>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</si>
  <si>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</si>
  <si>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</si>
  <si>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</si>
  <si>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</si>
  <si>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</si>
  <si>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</si>
  <si>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</si>
  <si>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</si>
  <si>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</si>
  <si>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</si>
  <si>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</si>
  <si>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</si>
  <si>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</si>
  <si>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</si>
  <si>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</si>
  <si>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</si>
  <si>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</si>
  <si>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</si>
  <si>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</si>
  <si>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</si>
  <si>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</si>
  <si>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</si>
  <si>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</si>
  <si>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</si>
  <si>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</si>
  <si>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</si>
  <si>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</si>
  <si>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</si>
  <si>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</si>
  <si>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</si>
  <si>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</si>
  <si>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</si>
  <si>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</si>
  <si>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</si>
  <si>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</si>
  <si>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</si>
  <si>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</si>
  <si>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</si>
  <si>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</si>
  <si>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</si>
  <si>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</si>
  <si>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</si>
  <si>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</si>
  <si>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</si>
  <si>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</si>
  <si>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</si>
  <si>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</si>
  <si>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</si>
  <si>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</si>
  <si>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</si>
  <si>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</si>
  <si>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</si>
  <si>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</si>
  <si>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</si>
  <si>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</si>
  <si>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</si>
  <si>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</si>
  <si>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</si>
  <si>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</si>
  <si>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</si>
  <si>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</si>
  <si>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</si>
  <si>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</si>
  <si>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</si>
  <si>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</si>
  <si>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</si>
  <si>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</si>
  <si>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</si>
  <si>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</si>
  <si>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</si>
  <si>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</si>
  <si>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</si>
  <si>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</si>
  <si>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</si>
  <si>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</si>
  <si>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</si>
  <si>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</si>
  <si>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</si>
  <si>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</si>
  <si>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</si>
  <si>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</si>
  <si>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</si>
  <si>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</si>
  <si>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</si>
  <si>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</si>
  <si>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</si>
  <si>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</si>
  <si>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</si>
  <si>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</si>
  <si>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</si>
  <si>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</si>
  <si>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</si>
  <si>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</si>
  <si>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</si>
  <si>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</si>
  <si>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</si>
  <si>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</si>
  <si>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</si>
  <si>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</si>
  <si>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</si>
  <si>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</si>
  <si>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</si>
  <si>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</si>
  <si>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</si>
  <si>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</si>
  <si>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</si>
  <si>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</si>
  <si>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</si>
  <si>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</si>
  <si>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</si>
  <si>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</si>
  <si>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</si>
  <si>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</si>
  <si>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</si>
  <si>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</si>
  <si>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</si>
  <si>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</si>
  <si>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</si>
  <si>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</si>
  <si>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</si>
  <si>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</si>
  <si>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</si>
  <si>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</si>
  <si>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</si>
  <si>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</si>
  <si>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</si>
  <si>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</si>
  <si>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</si>
  <si>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</si>
  <si>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</si>
  <si>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</si>
  <si>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</si>
  <si>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</si>
  <si>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</si>
  <si>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</si>
  <si>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</si>
  <si>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</si>
  <si>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</si>
  <si>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</si>
  <si>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</si>
  <si>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</si>
  <si>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</si>
  <si>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</si>
  <si>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</si>
  <si>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</si>
  <si>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</si>
  <si>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</si>
  <si>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</si>
  <si>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</si>
  <si>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</si>
  <si>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</si>
  <si>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</si>
  <si>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</si>
  <si>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</si>
  <si>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</si>
  <si>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</si>
  <si>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</si>
  <si>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</si>
  <si>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</si>
  <si>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</si>
  <si>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</si>
  <si>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</si>
  <si>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</si>
  <si>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</si>
  <si>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</si>
  <si>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</si>
  <si>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</si>
  <si>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</si>
  <si>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</si>
  <si>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</si>
  <si>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</si>
  <si>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</si>
  <si>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</si>
  <si>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</si>
  <si>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</si>
  <si>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</si>
  <si>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</si>
  <si>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</si>
  <si>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</si>
  <si>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</si>
  <si>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</si>
  <si>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</si>
  <si>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</si>
  <si>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</si>
  <si>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</si>
  <si>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</si>
  <si>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</si>
  <si>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</si>
  <si>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</si>
  <si>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</si>
  <si>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</si>
  <si>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</si>
  <si>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</si>
  <si>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</si>
  <si>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</si>
  <si>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</si>
  <si>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</si>
  <si>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</si>
  <si>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</si>
  <si>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</si>
  <si>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</si>
  <si>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</si>
  <si>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</si>
  <si>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</si>
  <si>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</si>
  <si>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</si>
  <si>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</si>
  <si>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</si>
  <si>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</si>
  <si>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</si>
  <si>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</si>
  <si>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</si>
  <si>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</si>
  <si>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</si>
  <si>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</si>
  <si>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</si>
  <si>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</si>
  <si>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</si>
  <si>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</si>
  <si>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</si>
  <si>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</si>
  <si>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</si>
  <si>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</si>
  <si>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</si>
  <si>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</si>
  <si>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</si>
  <si>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</si>
  <si>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</si>
  <si>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</si>
  <si>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</si>
  <si>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</si>
  <si>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</si>
  <si>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</si>
  <si>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</si>
  <si>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</si>
  <si>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</si>
  <si>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</si>
  <si>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</si>
  <si>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</si>
  <si>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</si>
  <si>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</si>
  <si>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</si>
  <si>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</si>
  <si>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</si>
  <si>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</si>
  <si>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</si>
  <si>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</si>
  <si>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</si>
  <si>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</si>
  <si>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</si>
  <si>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</si>
  <si>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</si>
  <si>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</si>
  <si>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</si>
  <si>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</si>
  <si>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</si>
  <si>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</si>
  <si>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</si>
  <si>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</si>
  <si>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</si>
  <si>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</si>
  <si>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</si>
  <si>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</si>
  <si>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</si>
  <si>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</si>
  <si>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</si>
  <si>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</si>
  <si>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</si>
  <si>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</si>
  <si>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</si>
  <si>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</si>
  <si>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</si>
  <si>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</si>
  <si>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</si>
  <si>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</si>
  <si>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</si>
  <si>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</si>
  <si>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</si>
  <si>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</si>
  <si>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</si>
  <si>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</si>
  <si>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</si>
  <si>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</si>
  <si>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</si>
  <si>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</si>
  <si>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</si>
  <si>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</si>
  <si>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</si>
  <si>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</si>
  <si>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</si>
  <si>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</si>
  <si>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</si>
  <si>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</si>
  <si>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</si>
  <si>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</si>
  <si>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</si>
  <si>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</si>
  <si>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</si>
  <si>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</si>
  <si>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</si>
  <si>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</si>
  <si>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</si>
  <si>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</si>
  <si>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</si>
  <si>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</si>
  <si>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</si>
  <si>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</si>
  <si>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</si>
  <si>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</si>
  <si>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</si>
  <si>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</si>
  <si>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</si>
  <si>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</si>
  <si>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</si>
  <si>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</si>
  <si>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</si>
  <si>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</si>
  <si>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</si>
  <si>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</si>
  <si>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</si>
  <si>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</si>
  <si>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</si>
  <si>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</si>
  <si>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</si>
  <si>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</si>
  <si>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</si>
  <si>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</si>
  <si>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</si>
  <si>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</si>
  <si>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</si>
  <si>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</si>
  <si>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</si>
  <si>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</si>
  <si>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</si>
  <si>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</si>
  <si>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</si>
  <si>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</si>
  <si>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</si>
  <si>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</si>
  <si>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</si>
  <si>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</si>
  <si>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</si>
  <si>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</si>
  <si>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</si>
  <si>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</si>
  <si>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</si>
  <si>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</si>
  <si>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</si>
  <si>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</si>
  <si>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</si>
  <si>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</si>
  <si>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</si>
  <si>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</si>
  <si>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</si>
  <si>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</si>
  <si>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</si>
  <si>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</si>
  <si>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</si>
  <si>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</si>
  <si>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</si>
  <si>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</si>
  <si>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</si>
  <si>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</si>
  <si>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</si>
  <si>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</si>
  <si>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</si>
  <si>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</si>
  <si>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</si>
  <si>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</si>
  <si>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</si>
  <si>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</si>
  <si>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</si>
  <si>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</si>
  <si>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</si>
  <si>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</si>
  <si>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</si>
  <si>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</si>
  <si>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</si>
  <si>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</si>
  <si>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</si>
  <si>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</si>
  <si>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</si>
  <si>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</si>
  <si>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</si>
  <si>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</si>
  <si>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</si>
  <si>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</si>
  <si>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</si>
  <si>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</si>
  <si>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</si>
  <si>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</si>
  <si>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</si>
  <si>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</si>
  <si>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</si>
  <si>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</si>
  <si>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</si>
  <si>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</si>
  <si>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</si>
  <si>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</si>
  <si>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</si>
  <si>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</si>
  <si>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</si>
  <si>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</si>
  <si>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</si>
  <si>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</si>
  <si>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</si>
  <si>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</si>
  <si>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</si>
  <si>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</si>
  <si>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</si>
  <si>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</si>
  <si>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</si>
  <si>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</si>
  <si>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</si>
  <si>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</si>
  <si>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</si>
  <si>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</si>
  <si>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</si>
  <si>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</si>
  <si>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</si>
  <si>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</si>
  <si>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</si>
  <si>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</si>
  <si>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</si>
  <si>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</si>
  <si>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</si>
  <si>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</si>
  <si>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</si>
  <si>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</si>
  <si>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</si>
  <si>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</si>
  <si>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</si>
  <si>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</si>
  <si>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</si>
  <si>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</si>
  <si>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</si>
  <si>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</si>
  <si>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</si>
  <si>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</si>
  <si>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</si>
  <si>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</si>
  <si>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</si>
  <si>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</si>
  <si>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</si>
  <si>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</si>
  <si>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</si>
  <si>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</si>
  <si>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</si>
  <si>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</si>
  <si>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</si>
  <si>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</si>
  <si>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</si>
  <si>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</si>
  <si>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</si>
  <si>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</si>
  <si>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</si>
  <si>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</si>
  <si>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</si>
  <si>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</si>
  <si>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</si>
  <si>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</si>
  <si>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</si>
  <si>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</si>
  <si>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</si>
  <si>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</si>
  <si>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</si>
  <si>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</si>
  <si>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</si>
  <si>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</si>
  <si>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</si>
  <si>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</si>
  <si>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</si>
  <si>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</si>
  <si>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</si>
  <si>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</si>
  <si>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</si>
  <si>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</si>
  <si>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</si>
  <si>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</si>
  <si>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</si>
  <si>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</si>
  <si>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</si>
  <si>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</si>
  <si>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</si>
  <si>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</si>
  <si>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</si>
  <si>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</si>
  <si>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</si>
  <si>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</si>
  <si>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</si>
  <si>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</si>
  <si>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</si>
  <si>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</si>
  <si>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</si>
  <si>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</si>
  <si>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</si>
  <si>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</si>
  <si>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</si>
  <si>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</si>
  <si>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</si>
  <si>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</si>
  <si>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</si>
  <si>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</si>
  <si>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</si>
  <si>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</si>
  <si>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</si>
  <si>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</si>
  <si>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</si>
  <si>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</si>
  <si>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</si>
  <si>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</si>
  <si>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</si>
  <si>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</si>
  <si>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</si>
  <si>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</si>
  <si>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</si>
  <si>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</si>
  <si>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</si>
  <si>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</si>
  <si>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</si>
  <si>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</si>
  <si>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</si>
  <si>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</si>
  <si>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</si>
  <si>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</si>
  <si>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</si>
  <si>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</si>
  <si>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</si>
  <si>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</si>
  <si>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</si>
  <si>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</si>
  <si>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</si>
  <si>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</si>
  <si>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</si>
  <si>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</si>
  <si>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</si>
  <si>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</si>
  <si>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</si>
  <si>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</si>
  <si>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</si>
  <si>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</si>
  <si>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</si>
  <si>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</si>
  <si>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</si>
  <si>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</si>
  <si>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</si>
  <si>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</si>
  <si>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</si>
  <si>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</si>
  <si>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</si>
  <si>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</si>
  <si>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</si>
  <si>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</si>
  <si>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</si>
  <si>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</si>
  <si>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</si>
  <si>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</si>
  <si>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</si>
  <si>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</si>
  <si>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</si>
  <si>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</si>
  <si>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</si>
  <si>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</si>
  <si>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</si>
  <si>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</si>
  <si>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</si>
  <si>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</si>
  <si>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</si>
  <si>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</si>
  <si>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</si>
  <si>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</si>
  <si>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</si>
  <si>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</si>
  <si>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</si>
  <si>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</si>
  <si>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</si>
  <si>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</si>
  <si>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</si>
  <si>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</si>
  <si>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</si>
  <si>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</si>
  <si>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</si>
  <si>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</si>
  <si>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</si>
  <si>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</si>
  <si>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</si>
  <si>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</si>
  <si>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</si>
  <si>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</si>
  <si>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</si>
  <si>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</si>
  <si>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</si>
  <si>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</si>
  <si>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</si>
  <si>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</si>
  <si>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</si>
  <si>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</si>
  <si>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</si>
  <si>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</si>
  <si>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</si>
  <si>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</si>
  <si>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</si>
  <si>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</si>
  <si>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</si>
  <si>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</si>
  <si>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</si>
  <si>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</si>
  <si>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</si>
  <si>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</si>
  <si>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</si>
  <si>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</si>
  <si>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</si>
  <si>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</si>
  <si>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</si>
  <si>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</si>
  <si>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</si>
  <si>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</si>
  <si>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</si>
  <si>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</si>
  <si>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</si>
  <si>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</si>
  <si>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</si>
  <si>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</si>
  <si>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</si>
  <si>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</si>
  <si>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</si>
  <si>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</si>
  <si>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</si>
  <si>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</si>
  <si>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</si>
  <si>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</si>
  <si>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</si>
  <si>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</si>
  <si>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</si>
  <si>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</si>
  <si>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</si>
  <si>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</si>
  <si>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</si>
  <si>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</si>
  <si>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</si>
  <si>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</si>
  <si>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</si>
  <si>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</si>
  <si>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</si>
  <si>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</si>
  <si>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</si>
  <si>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</si>
  <si>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</si>
  <si>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</si>
  <si>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</si>
  <si>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</si>
  <si>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</si>
  <si>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</si>
  <si>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</si>
  <si>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</si>
  <si>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</si>
  <si>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</si>
  <si>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</si>
  <si>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</si>
  <si>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</si>
  <si>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</si>
  <si>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</si>
  <si>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</si>
  <si>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</si>
  <si>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</si>
  <si>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</si>
  <si>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</si>
  <si>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</si>
  <si>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</si>
  <si>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</si>
  <si>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</si>
  <si>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</si>
  <si>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</si>
  <si>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</si>
  <si>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</si>
  <si>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</si>
  <si>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</si>
  <si>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</si>
  <si>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</si>
  <si>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</si>
  <si>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</si>
  <si>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</si>
  <si>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</si>
  <si>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</si>
  <si>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</si>
  <si>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</si>
  <si>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</si>
  <si>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</si>
  <si>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</si>
  <si>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</si>
  <si>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</si>
  <si>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</si>
  <si>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</si>
  <si>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</si>
  <si>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</si>
  <si>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</si>
  <si>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</si>
  <si>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</si>
  <si>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</si>
  <si>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</si>
  <si>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</si>
  <si>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</si>
  <si>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</si>
  <si>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</si>
  <si>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</si>
  <si>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</si>
  <si>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</si>
  <si>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</si>
  <si>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</si>
  <si>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</si>
  <si>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</si>
  <si>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</si>
  <si>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</si>
  <si>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</si>
  <si>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</si>
  <si>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</si>
  <si>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</si>
  <si>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</si>
  <si>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</si>
  <si>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</si>
  <si>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</si>
  <si>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</si>
  <si>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</si>
  <si>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</si>
  <si>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</si>
  <si>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</si>
  <si>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</si>
  <si>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</si>
  <si>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</si>
  <si>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</si>
  <si>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</si>
  <si>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</si>
  <si>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</si>
  <si>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</si>
  <si>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</si>
  <si>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</si>
  <si>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</si>
  <si>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</si>
  <si>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</si>
  <si>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</si>
  <si>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</si>
  <si>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</si>
  <si>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</si>
  <si>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</si>
  <si>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</si>
  <si>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</si>
  <si>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</si>
  <si>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</si>
  <si>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</si>
  <si>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</si>
  <si>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</si>
  <si>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</si>
  <si>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</si>
  <si>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</si>
  <si>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</si>
  <si>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</si>
  <si>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</si>
  <si>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</si>
  <si>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</si>
  <si>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</si>
  <si>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</si>
  <si>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</si>
  <si>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</si>
  <si>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</si>
  <si>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</si>
  <si>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</si>
  <si>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</si>
  <si>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</si>
  <si>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</si>
  <si>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</si>
  <si>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</si>
  <si>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</si>
  <si>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</si>
  <si>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</si>
  <si>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</si>
  <si>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</si>
  <si>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</si>
  <si>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</si>
  <si>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</si>
  <si>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</si>
  <si>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</si>
  <si>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</si>
  <si>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</si>
  <si>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</si>
  <si>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</si>
  <si>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</si>
  <si>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</si>
  <si>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</si>
  <si>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</si>
  <si>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</si>
  <si>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</si>
  <si>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</si>
  <si>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</si>
  <si>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</si>
  <si>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</si>
  <si>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</si>
  <si>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</si>
  <si>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</si>
  <si>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</si>
  <si>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</si>
  <si>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</si>
  <si>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</si>
  <si>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</si>
  <si>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</si>
  <si>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</si>
  <si>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</si>
  <si>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</si>
  <si>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</si>
  <si>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</si>
  <si>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</si>
  <si>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</si>
  <si>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</si>
  <si>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</si>
  <si>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</si>
  <si>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</si>
  <si>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</si>
  <si>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</si>
  <si>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</si>
  <si>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</si>
  <si>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</si>
  <si>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</si>
  <si>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</si>
  <si>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</si>
  <si>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</si>
  <si>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</si>
  <si>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</si>
  <si>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</si>
  <si>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</si>
  <si>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</si>
  <si>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</si>
  <si>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</si>
  <si>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</si>
  <si>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</si>
  <si>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</si>
  <si>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</si>
  <si>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</si>
  <si>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</si>
  <si>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</si>
  <si>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</si>
  <si>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</si>
  <si>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</si>
  <si>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</si>
  <si>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</si>
  <si>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</si>
  <si>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</si>
  <si>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</si>
  <si>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</si>
  <si>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</si>
  <si>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</si>
  <si>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</si>
  <si>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</si>
  <si>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</si>
  <si>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</si>
  <si>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</si>
  <si>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</si>
  <si>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</si>
  <si>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</si>
  <si>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</si>
  <si>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</si>
  <si>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</si>
  <si>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</si>
  <si>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</si>
  <si>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</si>
  <si>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</si>
  <si>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</si>
  <si>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</si>
  <si>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</si>
  <si>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</si>
  <si>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</si>
  <si>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</si>
  <si>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</si>
  <si>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</si>
  <si>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</si>
  <si>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</si>
  <si>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</si>
  <si>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</si>
  <si>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</si>
  <si>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</si>
  <si>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</si>
  <si>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</si>
  <si>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</si>
  <si>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</si>
  <si>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</si>
  <si>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</si>
  <si>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</si>
  <si>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</si>
  <si>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</si>
  <si>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</si>
  <si>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</si>
  <si>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</si>
  <si>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</si>
  <si>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</si>
  <si>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</si>
  <si>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</si>
  <si>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</si>
  <si>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</si>
  <si>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</si>
  <si>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</si>
  <si>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</si>
  <si>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</si>
  <si>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</si>
  <si>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</si>
  <si>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</si>
  <si>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</si>
  <si>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</si>
  <si>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</si>
  <si>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</si>
  <si>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</si>
  <si>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</si>
  <si>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</si>
  <si>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</si>
  <si>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</si>
  <si>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</si>
  <si>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</si>
  <si>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</si>
  <si>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</si>
  <si>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</si>
  <si>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</si>
  <si>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</si>
  <si>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</si>
  <si>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</si>
  <si>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</si>
  <si>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</si>
  <si>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</si>
  <si>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</si>
  <si>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</si>
  <si>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</si>
  <si>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</si>
  <si>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</si>
  <si>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</si>
  <si>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</si>
  <si>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</si>
  <si>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</si>
  <si>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</si>
  <si>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</si>
  <si>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</si>
  <si>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</si>
  <si>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</si>
  <si>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</si>
  <si>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</si>
  <si>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</si>
  <si>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</si>
  <si>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</si>
  <si>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</si>
  <si>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</si>
  <si>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</si>
  <si>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</si>
  <si>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</si>
  <si>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</si>
  <si>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</si>
  <si>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</si>
  <si>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</si>
  <si>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</si>
  <si>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</si>
  <si>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</si>
  <si>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</si>
  <si>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</si>
  <si>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</si>
  <si>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</si>
  <si>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</si>
  <si>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</si>
  <si>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</si>
  <si>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</si>
  <si>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</si>
  <si>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</si>
  <si>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</si>
  <si>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</si>
  <si>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</si>
  <si>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</si>
  <si>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</si>
  <si>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</si>
  <si>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</si>
  <si>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</si>
  <si>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</si>
  <si>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</si>
  <si>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</si>
  <si>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</si>
  <si>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</si>
  <si>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</si>
  <si>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</si>
  <si>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</si>
  <si>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</si>
  <si>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</si>
  <si>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</si>
  <si>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</si>
  <si>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</si>
  <si>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</si>
  <si>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</si>
  <si>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</si>
  <si>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</si>
  <si>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</si>
  <si>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</si>
  <si>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</si>
  <si>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</si>
  <si>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</si>
  <si>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</si>
  <si>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</si>
  <si>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</si>
  <si>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</si>
  <si>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</si>
  <si>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</si>
  <si>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</si>
  <si>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</si>
  <si>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</si>
  <si>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</si>
  <si>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</si>
  <si>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</si>
  <si>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</si>
  <si>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</si>
  <si>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</si>
  <si>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</si>
  <si>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</si>
  <si>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</si>
  <si>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</si>
  <si>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</si>
  <si>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</si>
  <si>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</si>
  <si>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</si>
  <si>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</si>
  <si>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</si>
  <si>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</si>
  <si>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</si>
  <si>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</si>
  <si>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</si>
  <si>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</si>
  <si>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</si>
  <si>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</si>
  <si>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</si>
  <si>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</si>
  <si>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</si>
  <si>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</si>
  <si>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</si>
  <si>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</si>
  <si>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</si>
  <si>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</si>
  <si>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</si>
  <si>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</si>
  <si>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</si>
  <si>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</si>
  <si>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</si>
  <si>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</si>
  <si>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</si>
  <si>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</si>
  <si>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</si>
  <si>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</si>
  <si>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</si>
  <si>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</si>
  <si>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</si>
  <si>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</si>
  <si>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</si>
  <si>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</si>
  <si>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</si>
  <si>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</si>
  <si>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</si>
  <si>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</si>
  <si>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</si>
  <si>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</si>
  <si>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</si>
  <si>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</si>
  <si>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</si>
  <si>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</si>
  <si>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</si>
  <si>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</si>
  <si>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</si>
  <si>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</si>
  <si>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</si>
  <si>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</si>
  <si>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</si>
  <si>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</si>
  <si>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</si>
  <si>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</si>
  <si>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</si>
  <si>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</si>
  <si>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</si>
  <si>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</si>
  <si>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</si>
  <si>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</si>
  <si>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</si>
  <si>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</si>
  <si>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</si>
  <si>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</si>
  <si>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</si>
  <si>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</si>
  <si>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</si>
  <si>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</si>
  <si>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</si>
  <si>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</si>
  <si>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</si>
  <si>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</si>
  <si>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</si>
  <si>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</si>
  <si>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</si>
  <si>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</si>
  <si>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</si>
  <si>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</si>
  <si>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</si>
  <si>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</si>
  <si>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</si>
  <si>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</si>
  <si>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</si>
  <si>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</si>
  <si>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</si>
  <si>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</si>
  <si>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</si>
  <si>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</si>
  <si>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</si>
  <si>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</si>
  <si>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</si>
  <si>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</si>
  <si>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</si>
  <si>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</si>
  <si>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</si>
  <si>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</si>
  <si>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</si>
  <si>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</si>
  <si>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</si>
  <si>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</si>
  <si>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</si>
  <si>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</si>
  <si>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</si>
  <si>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</si>
  <si>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</si>
  <si>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</si>
  <si>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</si>
  <si>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</si>
  <si>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</si>
  <si>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</si>
  <si>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</si>
  <si>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</si>
  <si>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</si>
  <si>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</si>
  <si>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</si>
  <si>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</si>
  <si>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</si>
  <si>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</si>
  <si>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</si>
  <si>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</si>
  <si>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</si>
  <si>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</si>
  <si>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</si>
  <si>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</si>
  <si>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</si>
  <si>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</si>
  <si>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</si>
  <si>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</si>
  <si>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</si>
  <si>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</si>
  <si>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</si>
  <si>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</si>
  <si>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</si>
  <si>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</si>
  <si>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</si>
  <si>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</si>
  <si>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</si>
  <si>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</si>
  <si>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</si>
  <si>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</si>
  <si>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</si>
  <si>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</si>
  <si>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</si>
  <si>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</si>
  <si>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</si>
  <si>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</si>
  <si>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</si>
  <si>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</si>
  <si>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</si>
  <si>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</si>
  <si>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</si>
  <si>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</si>
  <si>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</si>
  <si>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</si>
  <si>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</si>
  <si>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</si>
  <si>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</si>
  <si>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</si>
  <si>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</si>
  <si>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</si>
  <si>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</si>
  <si>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</si>
  <si>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</si>
  <si>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</si>
  <si>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</si>
  <si>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</si>
  <si>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</si>
  <si>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</si>
  <si>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</si>
  <si>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</si>
  <si>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</si>
  <si>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</si>
  <si>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</si>
  <si>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</si>
  <si>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</si>
  <si>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</si>
  <si>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</si>
  <si>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</si>
  <si>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</si>
  <si>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</si>
  <si>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</si>
  <si>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</si>
  <si>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</si>
  <si>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</si>
  <si>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</si>
  <si>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</si>
  <si>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</si>
  <si>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</si>
  <si>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</si>
  <si>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</si>
  <si>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</si>
  <si>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</si>
  <si>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</si>
  <si>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</si>
  <si>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</si>
  <si>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</si>
  <si>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</si>
  <si>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</si>
  <si>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</si>
  <si>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</si>
  <si>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</si>
  <si>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</si>
  <si>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</si>
  <si>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</si>
  <si>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</si>
  <si>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</si>
  <si>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</si>
  <si>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</si>
  <si>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</si>
  <si>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</si>
  <si>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</si>
  <si>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</si>
  <si>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</si>
  <si>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</si>
  <si>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</si>
  <si>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</si>
  <si>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</si>
  <si>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</si>
  <si>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</si>
  <si>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</si>
  <si>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</si>
  <si>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</si>
  <si>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</si>
  <si>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</si>
  <si>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</si>
  <si>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</si>
  <si>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</si>
  <si>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</si>
  <si>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</si>
  <si>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</si>
  <si>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</si>
  <si>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</si>
  <si>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</si>
  <si>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</si>
  <si>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</si>
  <si>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</si>
  <si>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</si>
  <si>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</si>
  <si>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</si>
  <si>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</si>
  <si>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</si>
  <si>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</si>
  <si>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</si>
  <si>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</si>
  <si>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</si>
  <si>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</si>
  <si>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</si>
  <si>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</si>
  <si>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</si>
  <si>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</si>
  <si>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</si>
  <si>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</si>
  <si>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</si>
  <si>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</si>
  <si>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</si>
  <si>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</si>
  <si>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</si>
  <si>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</si>
  <si>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</si>
  <si>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</si>
  <si>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</si>
  <si>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</si>
  <si>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</si>
  <si>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</si>
  <si>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</si>
  <si>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</si>
  <si>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</si>
  <si>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</si>
  <si>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</si>
  <si>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</si>
  <si>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</si>
  <si>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</si>
  <si>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</si>
  <si>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</si>
  <si>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</si>
  <si>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</si>
  <si>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</si>
  <si>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</si>
  <si>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</si>
  <si>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</si>
  <si>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</si>
  <si>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</si>
  <si>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</si>
  <si>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</si>
  <si>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</si>
  <si>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</si>
  <si>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</si>
  <si>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</si>
  <si>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</si>
  <si>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</si>
  <si>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</si>
  <si>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</si>
  <si>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</si>
  <si>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</si>
  <si>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</si>
  <si>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</si>
  <si>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</si>
  <si>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</si>
  <si>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</si>
  <si>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</si>
  <si>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</si>
  <si>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</si>
  <si>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</si>
  <si>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</si>
  <si>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</si>
  <si>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</si>
  <si>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</si>
  <si>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</si>
  <si>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</si>
  <si>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</si>
  <si>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</si>
  <si>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</si>
  <si>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</si>
  <si>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</si>
  <si>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</si>
  <si>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</si>
  <si>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</si>
  <si>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</si>
  <si>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</si>
  <si>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</si>
  <si>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</si>
  <si>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</si>
  <si>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</si>
  <si>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</si>
  <si>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</si>
  <si>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</si>
  <si>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</si>
  <si>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</si>
  <si>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</si>
  <si>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</si>
  <si>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</si>
  <si>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</si>
  <si>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</si>
  <si>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</si>
  <si>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</si>
  <si>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</si>
  <si>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</si>
  <si>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</si>
  <si>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</si>
  <si>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</si>
  <si>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</si>
  <si>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</si>
  <si>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</si>
  <si>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</si>
  <si>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</si>
  <si>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</si>
  <si>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</si>
  <si>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</si>
  <si>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</si>
  <si>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</si>
  <si>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</si>
  <si>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</si>
  <si>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</si>
  <si>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</si>
  <si>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</si>
  <si>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</si>
  <si>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</si>
  <si>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</si>
  <si>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</si>
  <si>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</si>
  <si>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</si>
  <si>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</si>
  <si>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</si>
  <si>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</si>
  <si>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</si>
  <si>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</si>
  <si>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</si>
  <si>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</si>
  <si>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</si>
  <si>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</si>
  <si>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</si>
  <si>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</si>
  <si>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</si>
  <si>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</si>
  <si>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</si>
  <si>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</si>
  <si>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</si>
  <si>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</si>
  <si>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</si>
  <si>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</si>
  <si>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</si>
  <si>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</si>
  <si>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</si>
  <si>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</si>
  <si>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</si>
  <si>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</si>
  <si>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</si>
  <si>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</si>
  <si>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</si>
  <si>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</si>
  <si>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</si>
  <si>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</si>
  <si>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</si>
  <si>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</si>
  <si>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</si>
  <si>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</si>
  <si>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</si>
  <si>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</si>
  <si>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</si>
  <si>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</si>
  <si>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</si>
  <si>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</si>
  <si>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</si>
  <si>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</si>
  <si>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</si>
  <si>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</si>
  <si>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</si>
  <si>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</si>
  <si>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</si>
  <si>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</si>
  <si>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</si>
  <si>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</si>
  <si>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</si>
  <si>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</si>
  <si>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</si>
  <si>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</si>
  <si>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</si>
  <si>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</si>
  <si>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</si>
  <si>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</si>
  <si>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</si>
  <si>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</si>
  <si>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</si>
  <si>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</si>
  <si>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</si>
  <si>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</si>
  <si>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</si>
  <si>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</si>
  <si>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</si>
  <si>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</si>
  <si>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</si>
  <si>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</si>
  <si>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</si>
  <si>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</si>
  <si>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</si>
  <si>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</si>
  <si>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</si>
  <si>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</si>
  <si>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</si>
  <si>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</si>
  <si>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</si>
  <si>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</si>
  <si>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</si>
  <si>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</si>
  <si>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</si>
  <si>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</si>
  <si>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</si>
  <si>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</si>
  <si>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</si>
  <si>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</si>
  <si>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</si>
  <si>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</si>
  <si>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</si>
  <si>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</si>
  <si>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</si>
  <si>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</si>
  <si>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</si>
  <si>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</si>
  <si>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</si>
  <si>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</si>
  <si>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</si>
  <si>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</si>
  <si>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</si>
  <si>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</si>
  <si>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</si>
  <si>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</si>
  <si>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</si>
  <si>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</si>
  <si>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</si>
  <si>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</si>
  <si>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</si>
  <si>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</si>
  <si>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</si>
  <si>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</si>
  <si>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</si>
  <si>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</si>
  <si>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</si>
  <si>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</si>
  <si>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</si>
  <si>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</si>
  <si>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</si>
  <si>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</si>
  <si>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</si>
  <si>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</si>
  <si>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</si>
  <si>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</si>
  <si>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</si>
  <si>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</si>
  <si>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</si>
  <si>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</si>
  <si>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</si>
  <si>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</si>
  <si>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</si>
  <si>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</si>
  <si>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</si>
  <si>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</si>
  <si>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</si>
  <si>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</si>
  <si>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</si>
  <si>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</si>
  <si>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</si>
  <si>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</si>
  <si>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</si>
  <si>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</si>
  <si>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</si>
  <si>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</si>
  <si>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</si>
  <si>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</si>
  <si>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</si>
  <si>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</si>
  <si>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</si>
  <si>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</si>
  <si>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</si>
  <si>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</si>
  <si>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</si>
  <si>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</si>
  <si>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</si>
  <si>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</si>
  <si>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</si>
  <si>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</si>
  <si>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</si>
  <si>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</si>
  <si>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</si>
  <si>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</si>
  <si>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</si>
  <si>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</si>
  <si>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</si>
  <si>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</si>
  <si>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</si>
  <si>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</si>
  <si>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</si>
  <si>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</si>
  <si>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</si>
  <si>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</si>
  <si>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</si>
  <si>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</si>
  <si>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</si>
  <si>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</si>
  <si>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</si>
  <si>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</si>
  <si>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</si>
  <si>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</si>
  <si>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</si>
  <si>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</si>
  <si>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</si>
  <si>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</si>
  <si>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</si>
  <si>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</si>
  <si>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</si>
  <si>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</si>
  <si>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</si>
  <si>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</si>
  <si>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</si>
  <si>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</si>
  <si>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</si>
  <si>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</si>
  <si>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</si>
  <si>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</si>
  <si>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</si>
  <si>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</si>
  <si>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</si>
  <si>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</si>
  <si>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</si>
  <si>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</si>
  <si>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</si>
  <si>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</si>
  <si>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</si>
  <si>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</si>
  <si>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</si>
  <si>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</si>
  <si>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</si>
  <si>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</si>
  <si>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</si>
  <si>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</si>
  <si>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</si>
  <si>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</si>
  <si>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</si>
  <si>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</si>
  <si>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</si>
  <si>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</si>
  <si>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</si>
  <si>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</si>
  <si>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</si>
  <si>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</si>
  <si>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</si>
  <si>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</si>
  <si>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</si>
  <si>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</si>
  <si>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</si>
  <si>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</si>
  <si>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</si>
  <si>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</si>
  <si>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</si>
  <si>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</si>
  <si>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</si>
  <si>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</si>
  <si>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</si>
  <si>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</si>
  <si>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</si>
  <si>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</si>
  <si>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</si>
  <si>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</si>
  <si>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</si>
  <si>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</si>
  <si>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</si>
  <si>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</si>
  <si>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</si>
  <si>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</si>
  <si>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</si>
  <si>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</si>
  <si>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</si>
  <si>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</si>
  <si>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</si>
  <si>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</si>
  <si>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</si>
  <si>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</si>
  <si>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</si>
  <si>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</si>
  <si>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</si>
  <si>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</si>
  <si>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</si>
  <si>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</si>
  <si>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</si>
  <si>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</si>
  <si>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</si>
  <si>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</si>
  <si>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</si>
  <si>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</si>
  <si>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</si>
  <si>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</si>
  <si>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</si>
  <si>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</si>
  <si>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</si>
  <si>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</si>
  <si>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</si>
  <si>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</si>
  <si>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</si>
  <si>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</si>
  <si>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</si>
  <si>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</si>
  <si>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</si>
  <si>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</si>
  <si>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</si>
  <si>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</si>
  <si>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</si>
  <si>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</si>
  <si>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</si>
  <si>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</si>
  <si>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</si>
  <si>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</si>
  <si>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</si>
  <si>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</si>
  <si>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</si>
  <si>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</si>
  <si>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</si>
  <si>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</si>
  <si>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</si>
  <si>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</si>
  <si>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</si>
  <si>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</si>
  <si>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</si>
  <si>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</si>
  <si>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</si>
  <si>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</si>
  <si>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</si>
  <si>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</si>
  <si>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</si>
  <si>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</si>
  <si>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</si>
  <si>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</si>
  <si>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</si>
  <si>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</si>
  <si>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</si>
  <si>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</si>
  <si>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</si>
  <si>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</si>
  <si>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</si>
  <si>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</si>
  <si>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</si>
  <si>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</si>
  <si>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</si>
  <si>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</si>
  <si>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</si>
  <si>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</si>
  <si>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</si>
  <si>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</si>
  <si>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</si>
  <si>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</si>
  <si>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</si>
  <si>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</si>
  <si>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</si>
  <si>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</si>
  <si>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</si>
  <si>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</si>
  <si>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</si>
  <si>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</si>
  <si>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</si>
  <si>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</si>
  <si>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</si>
  <si>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</si>
  <si>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</si>
  <si>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</si>
  <si>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</si>
  <si>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</si>
  <si>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</si>
  <si>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</si>
  <si>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</si>
  <si>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</si>
  <si>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</si>
  <si>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</si>
  <si>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</si>
  <si>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</si>
  <si>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</si>
  <si>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</si>
  <si>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</si>
  <si>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</si>
  <si>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</si>
  <si>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</si>
  <si>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</si>
  <si>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</si>
  <si>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</si>
  <si>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</si>
  <si>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</si>
  <si>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</si>
  <si>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</si>
  <si>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</si>
  <si>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</si>
  <si>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</si>
  <si>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</si>
  <si>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</si>
  <si>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</si>
  <si>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</si>
  <si>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</si>
  <si>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</si>
  <si>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</si>
  <si>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</si>
  <si>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</si>
  <si>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</si>
  <si>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</si>
  <si>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</si>
  <si>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</si>
  <si>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</si>
  <si>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</si>
  <si>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</si>
  <si>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</si>
  <si>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</si>
  <si>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</si>
  <si>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</si>
  <si>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</si>
  <si>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</si>
  <si>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</si>
  <si>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</si>
  <si>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</si>
  <si>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</si>
  <si>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</si>
  <si>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</si>
  <si>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</si>
  <si>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</si>
  <si>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</si>
  <si>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</si>
  <si>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</si>
  <si>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</si>
  <si>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</si>
  <si>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</si>
  <si>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</si>
  <si>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</si>
  <si>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</si>
  <si>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</si>
  <si>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</si>
  <si>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</si>
  <si>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</si>
  <si>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</si>
  <si>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</si>
  <si>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</si>
  <si>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</si>
  <si>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</si>
  <si>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</si>
  <si>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</si>
  <si>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</si>
  <si>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</si>
  <si>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</si>
  <si>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</si>
  <si>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</si>
  <si>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</si>
  <si>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</si>
  <si>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</si>
  <si>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</si>
  <si>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</si>
  <si>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</si>
  <si>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</si>
  <si>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</si>
  <si>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</si>
  <si>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</si>
  <si>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</si>
  <si>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</si>
  <si>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</si>
  <si>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</si>
  <si>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</si>
  <si>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</si>
  <si>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</si>
  <si>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</si>
  <si>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</si>
  <si>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</si>
  <si>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</si>
  <si>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</si>
  <si>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</si>
  <si>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</si>
  <si>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</si>
  <si>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</si>
  <si>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</si>
  <si>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</si>
  <si>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</si>
  <si>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</si>
  <si>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</si>
  <si>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</si>
  <si>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</si>
  <si>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</si>
  <si>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</si>
  <si>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</si>
  <si>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</si>
  <si>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</si>
  <si>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</si>
  <si>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</si>
  <si>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</si>
  <si>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</si>
  <si>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</si>
  <si>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</si>
  <si>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</si>
  <si>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</si>
  <si>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</si>
  <si>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</si>
  <si>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</si>
  <si>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</si>
  <si>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</si>
  <si>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</si>
  <si>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</si>
  <si>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</si>
  <si>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</si>
  <si>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</si>
  <si>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</si>
  <si>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</si>
  <si>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</si>
  <si>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</si>
  <si>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</si>
  <si>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</si>
  <si>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</si>
  <si>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</si>
  <si>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</si>
  <si>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</si>
  <si>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</si>
  <si>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</si>
  <si>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</si>
  <si>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</si>
  <si>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</si>
  <si>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</si>
  <si>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</si>
  <si>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</si>
  <si>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</si>
  <si>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</si>
  <si>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</si>
  <si>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</si>
  <si>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</si>
  <si>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</si>
  <si>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</si>
  <si>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</si>
  <si>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</si>
  <si>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</si>
  <si>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</si>
  <si>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</si>
  <si>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</si>
  <si>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</si>
  <si>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</si>
  <si>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</si>
  <si>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</si>
  <si>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</si>
  <si>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</si>
  <si>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</si>
  <si>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</si>
  <si>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</si>
  <si>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</si>
  <si>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</si>
  <si>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</si>
  <si>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</si>
  <si>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</si>
  <si>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</si>
  <si>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</si>
  <si>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</si>
  <si>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</si>
  <si>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</si>
  <si>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</si>
  <si>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</si>
  <si>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</si>
  <si>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</si>
  <si>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</si>
  <si>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</si>
  <si>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</si>
  <si>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</si>
  <si>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</si>
  <si>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</si>
  <si>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</si>
  <si>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</si>
  <si>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</si>
  <si>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</si>
  <si>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</si>
  <si>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</si>
  <si>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</si>
  <si>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</si>
  <si>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</si>
  <si>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</si>
  <si>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</si>
  <si>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</si>
  <si>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</si>
  <si>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</si>
  <si>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</si>
  <si>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</si>
  <si>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</si>
  <si>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</si>
  <si>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</si>
  <si>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</si>
  <si>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</si>
  <si>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</si>
  <si>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</si>
  <si>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</si>
  <si>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</si>
  <si>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</si>
  <si>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</si>
  <si>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</si>
  <si>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</si>
  <si>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</si>
  <si>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</si>
  <si>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</si>
  <si>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</si>
  <si>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</si>
  <si>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</si>
  <si>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</si>
  <si>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</si>
  <si>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</si>
  <si>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</si>
  <si>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</si>
  <si>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</si>
  <si>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</si>
  <si>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</si>
  <si>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</si>
  <si>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</si>
  <si>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</si>
  <si>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</si>
  <si>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</si>
  <si>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</si>
  <si>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</si>
  <si>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</si>
  <si>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</si>
  <si>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</si>
  <si>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</si>
  <si>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</si>
  <si>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</si>
  <si>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</si>
  <si>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</si>
  <si>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</si>
  <si>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</si>
  <si>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</si>
  <si>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</si>
  <si>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</si>
  <si>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</si>
  <si>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</si>
  <si>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</si>
  <si>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</si>
  <si>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</si>
  <si>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</si>
  <si>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</si>
  <si>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</si>
  <si>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</si>
  <si>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</si>
  <si>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</si>
  <si>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</si>
  <si>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</si>
  <si>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</si>
  <si>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</si>
  <si>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</si>
  <si>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</si>
  <si>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</si>
  <si>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</si>
  <si>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</si>
  <si>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</si>
  <si>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</si>
  <si>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</si>
  <si>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</si>
  <si>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</si>
  <si>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</si>
  <si>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</si>
  <si>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</si>
  <si>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</si>
  <si>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</si>
  <si>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</si>
  <si>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</si>
  <si>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</si>
  <si>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</si>
  <si>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</si>
  <si>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</si>
  <si>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</si>
  <si>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</si>
  <si>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</si>
  <si>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</si>
  <si>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</si>
  <si>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</si>
  <si>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</si>
  <si>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</si>
  <si>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</si>
  <si>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</si>
  <si>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</si>
  <si>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</si>
  <si>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</si>
  <si>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</si>
  <si>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</si>
  <si>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</si>
  <si>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</si>
  <si>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</si>
  <si>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</si>
  <si>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</si>
  <si>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</si>
  <si>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</si>
  <si>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</si>
  <si>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</si>
  <si>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</si>
  <si>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</si>
  <si>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</si>
  <si>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</si>
  <si>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</si>
  <si>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</si>
  <si>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</si>
  <si>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</si>
  <si>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</si>
  <si>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</si>
  <si>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</si>
  <si>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</si>
  <si>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</si>
  <si>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</si>
  <si>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</si>
  <si>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</si>
  <si>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</si>
  <si>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</si>
  <si>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</si>
  <si>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</si>
  <si>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</si>
  <si>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</si>
  <si>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</si>
  <si>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</si>
  <si>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</si>
  <si>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</si>
  <si>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</si>
  <si>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</si>
  <si>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</si>
  <si>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</si>
  <si>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</si>
  <si>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</si>
  <si>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</si>
  <si>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</si>
  <si>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</si>
  <si>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</si>
  <si>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</si>
  <si>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</si>
  <si>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</si>
  <si>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</si>
  <si>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</si>
  <si>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</si>
  <si>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</si>
  <si>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</si>
  <si>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</si>
  <si>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</si>
  <si>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</si>
  <si>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</si>
  <si>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</si>
  <si>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</si>
  <si>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</si>
  <si>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</si>
  <si>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</si>
  <si>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</si>
  <si>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</si>
  <si>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</si>
  <si>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</si>
  <si>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</si>
  <si>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</si>
  <si>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</si>
  <si>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</si>
  <si>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</si>
  <si>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</si>
  <si>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</si>
  <si>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</si>
  <si>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</si>
  <si>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</si>
  <si>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</si>
  <si>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</si>
  <si>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</si>
  <si>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</si>
  <si>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</si>
  <si>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</si>
  <si>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</si>
  <si>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</si>
  <si>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</si>
  <si>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</si>
  <si>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</si>
  <si>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</si>
  <si>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</si>
  <si>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</si>
  <si>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</si>
  <si>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</si>
  <si>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</si>
  <si>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</si>
  <si>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</si>
  <si>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</si>
  <si>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</si>
  <si>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</si>
  <si>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</si>
  <si>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</si>
  <si>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</si>
  <si>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</si>
  <si>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</si>
  <si>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</si>
  <si>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</si>
  <si>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</si>
  <si>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</si>
  <si>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</si>
  <si>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</si>
  <si>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</si>
  <si>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</si>
  <si>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</si>
  <si>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</si>
  <si>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</si>
  <si>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</si>
  <si>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</si>
  <si>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</si>
  <si>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</si>
  <si>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</si>
  <si>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</si>
  <si>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</si>
  <si>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</si>
  <si>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</si>
  <si>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</si>
  <si>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</si>
  <si>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</si>
  <si>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</si>
  <si>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</si>
  <si>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</si>
  <si>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</si>
  <si>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</si>
  <si>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</si>
  <si>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</si>
  <si>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</si>
  <si>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</si>
  <si>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</si>
  <si>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</si>
  <si>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</si>
  <si>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</si>
  <si>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</si>
  <si>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</si>
  <si>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</si>
  <si>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</si>
  <si>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</si>
  <si>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</si>
  <si>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</si>
  <si>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</si>
  <si>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</si>
  <si>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</si>
  <si>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</si>
  <si>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</si>
  <si>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</si>
  <si>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</si>
  <si>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</si>
  <si>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</si>
  <si>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</si>
  <si>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</si>
  <si>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</si>
  <si>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</si>
  <si>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</si>
  <si>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</si>
  <si>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</si>
  <si>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</si>
  <si>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</si>
  <si>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</si>
  <si>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</si>
  <si>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</si>
  <si>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</si>
  <si>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</si>
  <si>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</si>
  <si>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</si>
  <si>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</si>
  <si>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</si>
  <si>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</si>
  <si>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</si>
  <si>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</si>
  <si>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</si>
  <si>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</si>
  <si>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</si>
  <si>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</si>
  <si>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</si>
  <si>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</si>
  <si>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</si>
  <si>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</si>
  <si>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</si>
  <si>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</si>
  <si>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</si>
  <si>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</si>
  <si>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</si>
  <si>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</si>
  <si>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</si>
  <si>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</si>
  <si>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</si>
  <si>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</si>
  <si>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</si>
  <si>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</si>
  <si>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</si>
  <si>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</si>
  <si>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</si>
  <si>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</si>
  <si>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</si>
  <si>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</si>
  <si>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</si>
  <si>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</si>
  <si>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</si>
  <si>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</si>
  <si>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</si>
  <si>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</si>
  <si>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</si>
  <si>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</si>
  <si>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</si>
  <si>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</si>
  <si>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</si>
  <si>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</si>
  <si>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</si>
  <si>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</si>
  <si>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</si>
  <si>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</si>
  <si>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</si>
  <si>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</si>
  <si>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</si>
  <si>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</si>
  <si>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</si>
  <si>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</si>
  <si>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</si>
  <si>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</si>
  <si>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</si>
  <si>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</si>
  <si>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</si>
  <si>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</si>
  <si>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</si>
  <si>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</si>
  <si>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</si>
  <si>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</si>
  <si>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</si>
  <si>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</si>
  <si>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</si>
  <si>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</si>
  <si>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</si>
  <si>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</si>
  <si>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</si>
  <si>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</si>
  <si>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</si>
  <si>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</si>
  <si>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</si>
  <si>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</si>
  <si>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</si>
  <si>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</si>
  <si>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</si>
  <si>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</si>
  <si>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</si>
  <si>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</si>
  <si>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</si>
  <si>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</si>
  <si>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</si>
  <si>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</si>
  <si>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</si>
  <si>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</si>
  <si>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</si>
  <si>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</si>
  <si>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</si>
  <si>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</si>
  <si>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</si>
  <si>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</si>
  <si>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</si>
  <si>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</si>
  <si>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</si>
  <si>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</si>
  <si>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</si>
  <si>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</si>
  <si>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</si>
  <si>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</si>
  <si>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</si>
  <si>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</si>
  <si>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</si>
  <si>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</si>
  <si>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</si>
  <si>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</si>
  <si>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</si>
  <si>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</si>
  <si>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</si>
  <si>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</si>
  <si>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</si>
  <si>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</si>
  <si>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</si>
  <si>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</si>
  <si>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</si>
  <si>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</si>
  <si>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</si>
  <si>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</si>
  <si>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</si>
  <si>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</si>
  <si>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</si>
  <si>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</si>
  <si>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</si>
  <si>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</si>
  <si>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</si>
  <si>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</si>
  <si>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</si>
  <si>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</si>
  <si>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</si>
  <si>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</si>
  <si>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</si>
  <si>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</si>
  <si>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</si>
  <si>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</si>
  <si>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</si>
  <si>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</si>
  <si>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</si>
  <si>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</si>
  <si>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</si>
  <si>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</si>
  <si>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</si>
  <si>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</si>
  <si>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</si>
  <si>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</si>
  <si>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</si>
  <si>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</si>
  <si>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</si>
  <si>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</si>
  <si>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</si>
  <si>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</si>
  <si>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</si>
  <si>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</si>
  <si>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</si>
  <si>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</si>
  <si>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</si>
  <si>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</si>
  <si>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</si>
  <si>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</si>
  <si>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</si>
  <si>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</si>
  <si>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</si>
  <si>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</si>
  <si>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</si>
  <si>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</si>
  <si>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</si>
  <si>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</si>
  <si>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</si>
  <si>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</si>
  <si>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</si>
  <si>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</si>
  <si>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</si>
  <si>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</si>
  <si>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</si>
  <si>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</si>
  <si>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</si>
  <si>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</si>
  <si>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</si>
  <si>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</si>
  <si>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</si>
  <si>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</si>
  <si>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</si>
  <si>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</si>
  <si>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</si>
  <si>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</si>
  <si>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</si>
  <si>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</si>
  <si>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</si>
  <si>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</si>
  <si>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</si>
  <si>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</si>
  <si>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</si>
  <si>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</si>
  <si>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</si>
  <si>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</si>
  <si>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</si>
  <si>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</si>
  <si>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</si>
  <si>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</si>
  <si>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</si>
  <si>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</si>
  <si>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</si>
  <si>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</si>
  <si>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</si>
  <si>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</si>
  <si>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</si>
  <si>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</si>
  <si>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</si>
  <si>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</si>
  <si>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</si>
  <si>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</si>
  <si>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</si>
  <si>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</si>
  <si>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</si>
  <si>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</si>
  <si>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</si>
  <si>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</si>
  <si>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</si>
  <si>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</si>
  <si>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</si>
  <si>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</si>
  <si>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</si>
  <si>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</si>
  <si>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</si>
  <si>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</si>
  <si>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</si>
  <si>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</si>
  <si>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</si>
  <si>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</si>
  <si>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</si>
  <si>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</si>
  <si>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</si>
  <si>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</si>
  <si>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</si>
  <si>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</si>
  <si>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</si>
  <si>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</si>
  <si>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</si>
  <si>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</si>
  <si>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</si>
  <si>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</si>
  <si>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</si>
  <si>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</si>
  <si>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</si>
  <si>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</si>
  <si>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</si>
  <si>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</si>
  <si>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</si>
  <si>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</si>
  <si>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</si>
  <si>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</si>
  <si>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</si>
  <si>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</si>
  <si>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</si>
  <si>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</si>
  <si>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</si>
  <si>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</si>
  <si>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</si>
  <si>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</si>
  <si>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</si>
  <si>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</si>
  <si>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</si>
  <si>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</si>
  <si>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</si>
  <si>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</si>
  <si>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</si>
  <si>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</si>
  <si>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</si>
  <si>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</si>
  <si>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</si>
  <si>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</si>
  <si>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</si>
  <si>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</si>
  <si>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</si>
  <si>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</si>
  <si>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</si>
  <si>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</si>
  <si>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</si>
  <si>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</si>
  <si>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</si>
  <si>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</si>
  <si>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</si>
  <si>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</si>
  <si>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</si>
  <si>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</si>
  <si>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</si>
  <si>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</si>
  <si>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</si>
  <si>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</si>
  <si>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</si>
  <si>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</si>
  <si>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</si>
  <si>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</si>
  <si>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</si>
  <si>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</si>
  <si>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</si>
  <si>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</si>
  <si>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</si>
  <si>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</si>
  <si>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</si>
  <si>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</si>
  <si>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</si>
  <si>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</si>
  <si>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</si>
  <si>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</si>
  <si>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</si>
  <si>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</si>
  <si>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</si>
  <si>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</si>
  <si>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</si>
  <si>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</si>
  <si>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</si>
  <si>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</si>
  <si>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</si>
  <si>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</si>
  <si>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</si>
  <si>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</si>
  <si>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</si>
  <si>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</si>
  <si>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</si>
  <si>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</si>
  <si>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</si>
  <si>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</si>
  <si>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</si>
  <si>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</si>
  <si>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</si>
  <si>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</si>
  <si>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</si>
  <si>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</si>
  <si>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</si>
  <si>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</si>
  <si>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</si>
  <si>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</si>
  <si>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</si>
  <si>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</si>
  <si>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</si>
  <si>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</si>
  <si>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</si>
  <si>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</si>
  <si>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</si>
  <si>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</si>
  <si>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</si>
  <si>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</si>
  <si>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</si>
  <si>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</si>
  <si>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</si>
  <si>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</si>
  <si>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</si>
  <si>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</si>
  <si>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</si>
  <si>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</si>
  <si>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</si>
  <si>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</si>
  <si>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</si>
  <si>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</si>
  <si>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</si>
  <si>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</si>
  <si>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</si>
  <si>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</si>
  <si>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</si>
  <si>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</si>
  <si>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</si>
  <si>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</si>
  <si>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</si>
  <si>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</si>
  <si>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</si>
  <si>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</si>
  <si>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</si>
  <si>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</si>
  <si>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</si>
  <si>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</si>
  <si>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</si>
  <si>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</si>
  <si>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</si>
  <si>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</si>
  <si>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</si>
  <si>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</si>
  <si>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</si>
  <si>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</si>
  <si>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</si>
  <si>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</si>
  <si>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</si>
  <si>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</si>
  <si>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</si>
  <si>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</si>
  <si>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</si>
  <si>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</si>
  <si>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</si>
  <si>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</si>
  <si>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</si>
  <si>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</si>
  <si>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</si>
  <si>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</si>
  <si>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</si>
  <si>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</si>
  <si>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</si>
  <si>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</si>
  <si>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</si>
  <si>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</si>
  <si>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</si>
  <si>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</si>
  <si>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</si>
  <si>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</si>
  <si>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</si>
  <si>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</si>
  <si>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</si>
  <si>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</si>
  <si>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</si>
  <si>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</si>
  <si>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</si>
  <si>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</si>
  <si>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</si>
  <si>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</si>
  <si>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</si>
  <si>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</si>
  <si>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</si>
  <si>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</si>
  <si>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</si>
  <si>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</si>
  <si>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</si>
  <si>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</si>
  <si>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</si>
  <si>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</si>
  <si>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</si>
  <si>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</si>
  <si>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</si>
  <si>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</si>
  <si>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</si>
  <si>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</si>
  <si>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</si>
  <si>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</si>
  <si>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</si>
  <si>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</si>
  <si>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</si>
  <si>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</si>
  <si>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</si>
  <si>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</si>
  <si>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</si>
  <si>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</si>
  <si>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</si>
  <si>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</si>
  <si>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</si>
  <si>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</si>
  <si>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</si>
  <si>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</si>
  <si>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</si>
  <si>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</si>
  <si>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</si>
  <si>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</si>
  <si>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</si>
  <si>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</si>
  <si>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</si>
  <si>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</si>
  <si>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</si>
  <si>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</si>
  <si>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</si>
  <si>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</si>
  <si>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</si>
  <si>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</si>
  <si>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</si>
  <si>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</si>
  <si>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</si>
  <si>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</si>
  <si>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</si>
  <si>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</si>
  <si>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</si>
  <si>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</si>
  <si>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</si>
  <si>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</si>
  <si>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</si>
  <si>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</si>
  <si>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</si>
  <si>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</si>
  <si>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</si>
  <si>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</si>
  <si>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</si>
  <si>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</si>
  <si>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</si>
  <si>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</si>
  <si>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</si>
  <si>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</si>
  <si>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</si>
  <si>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</si>
  <si>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</si>
  <si>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</si>
  <si>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</si>
  <si>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</si>
  <si>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</si>
  <si>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</si>
  <si>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</si>
  <si>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</si>
  <si>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</si>
  <si>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</si>
  <si>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</si>
  <si>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</si>
  <si>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</si>
  <si>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</si>
  <si>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</si>
  <si>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</si>
  <si>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</si>
  <si>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</si>
  <si>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</si>
  <si>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</si>
  <si>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</si>
  <si>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</si>
  <si>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</si>
  <si>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</si>
  <si>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</si>
  <si>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</si>
  <si>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</si>
  <si>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</si>
  <si>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</si>
  <si>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</si>
  <si>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</si>
  <si>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</si>
  <si>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</si>
  <si>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</si>
  <si>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</si>
  <si>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</si>
  <si>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</si>
  <si>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</si>
  <si>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</si>
  <si>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</si>
  <si>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</si>
  <si>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</si>
  <si>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</si>
  <si>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</si>
  <si>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</si>
  <si>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</si>
  <si>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</si>
  <si>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</si>
  <si>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</si>
  <si>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</si>
  <si>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</si>
  <si>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</si>
  <si>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</si>
  <si>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</si>
  <si>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</si>
  <si>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</si>
  <si>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</si>
  <si>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</si>
  <si>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</si>
  <si>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</si>
  <si>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</si>
  <si>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</si>
  <si>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</si>
  <si>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</si>
  <si>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</si>
  <si>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</si>
  <si>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</si>
  <si>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</si>
  <si>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</si>
  <si>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</si>
  <si>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</si>
  <si>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</si>
  <si>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</si>
  <si>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</si>
  <si>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</si>
  <si>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</si>
  <si>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</si>
  <si>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</si>
  <si>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</si>
  <si>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</si>
  <si>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</si>
  <si>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</si>
  <si>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</si>
  <si>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</si>
  <si>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</si>
  <si>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</si>
  <si>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</si>
  <si>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</si>
  <si>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</si>
  <si>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</si>
  <si>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</si>
  <si>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</si>
  <si>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</si>
  <si>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</si>
  <si>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</si>
  <si>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</si>
  <si>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</si>
  <si>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</si>
  <si>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</si>
  <si>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</si>
  <si>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</si>
  <si>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</si>
  <si>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</si>
  <si>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</si>
  <si>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</si>
  <si>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</si>
  <si>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</si>
  <si>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</si>
  <si>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</si>
  <si>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</si>
  <si>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</si>
  <si>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</si>
  <si>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</si>
  <si>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</si>
  <si>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</si>
  <si>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</si>
  <si>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</si>
  <si>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</si>
  <si>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</si>
  <si>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</si>
  <si>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</si>
  <si>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</si>
  <si>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</si>
  <si>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</si>
  <si>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</si>
  <si>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</si>
  <si>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</si>
  <si>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</si>
  <si>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</si>
  <si>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</si>
  <si>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</si>
  <si>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</si>
  <si>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</si>
  <si>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</si>
  <si>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</si>
  <si>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</si>
  <si>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</si>
  <si>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</si>
  <si>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</si>
  <si>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</si>
  <si>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</si>
  <si>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</si>
  <si>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</si>
  <si>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</si>
  <si>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</si>
  <si>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</si>
  <si>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</si>
  <si>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</si>
  <si>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</si>
  <si>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</si>
  <si>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</si>
  <si>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</si>
  <si>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</si>
  <si>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</si>
  <si>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</si>
  <si>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</si>
  <si>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</si>
  <si>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</si>
  <si>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</si>
  <si>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</si>
  <si>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</si>
  <si>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</si>
  <si>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</si>
  <si>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</si>
  <si>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</si>
  <si>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</si>
  <si>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</si>
  <si>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</si>
  <si>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</si>
  <si>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</si>
  <si>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</si>
  <si>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</si>
  <si>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</si>
  <si>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</si>
  <si>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</si>
  <si>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</si>
  <si>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</si>
  <si>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</si>
  <si>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</si>
  <si>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</si>
  <si>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</si>
  <si>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</si>
  <si>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</si>
  <si>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</si>
  <si>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</si>
  <si>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</si>
  <si>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</si>
  <si>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</si>
  <si>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</si>
  <si>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</si>
  <si>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</si>
  <si>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</si>
  <si>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</si>
  <si>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</si>
  <si>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</si>
  <si>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</si>
  <si>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</si>
  <si>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</si>
  <si>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</si>
  <si>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</si>
  <si>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</si>
  <si>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</si>
  <si>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</si>
  <si>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</si>
  <si>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</si>
  <si>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</si>
  <si>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</si>
  <si>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</si>
  <si>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</si>
  <si>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</si>
  <si>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</si>
  <si>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</si>
  <si>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</si>
  <si>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</si>
  <si>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</si>
  <si>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</si>
  <si>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</si>
  <si>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</si>
  <si>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</si>
  <si>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</si>
  <si>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</si>
  <si>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</si>
  <si>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</si>
  <si>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</si>
  <si>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</si>
  <si>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</si>
  <si>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</si>
  <si>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</si>
  <si>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</si>
  <si>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</si>
  <si>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</si>
  <si>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</si>
  <si>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</si>
  <si>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</si>
  <si>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</si>
  <si>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</si>
  <si>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</si>
  <si>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</si>
  <si>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</si>
  <si>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</si>
  <si>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</si>
  <si>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</si>
  <si>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</si>
  <si>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</si>
  <si>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</si>
  <si>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</si>
  <si>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</si>
  <si>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</si>
  <si>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</si>
  <si>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</si>
  <si>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</si>
  <si>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</si>
  <si>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</si>
  <si>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</si>
  <si>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</si>
  <si>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</si>
  <si>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</si>
  <si>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</si>
  <si>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</si>
  <si>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</si>
  <si>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</si>
  <si>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</si>
  <si>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</si>
  <si>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</si>
  <si>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</si>
  <si>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</si>
  <si>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</si>
  <si>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</si>
  <si>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</si>
  <si>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</si>
  <si>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</si>
  <si>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</si>
  <si>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</si>
  <si>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</si>
  <si>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</si>
  <si>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</si>
  <si>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</si>
  <si>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</si>
  <si>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</si>
  <si>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</si>
  <si>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</si>
  <si>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</si>
  <si>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</si>
  <si>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</si>
  <si>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</si>
  <si>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</si>
  <si>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</si>
  <si>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</si>
  <si>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</si>
  <si>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</si>
  <si>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</si>
  <si>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</si>
  <si>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</si>
  <si>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</si>
  <si>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</si>
  <si>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</si>
  <si>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</si>
  <si>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</si>
  <si>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</si>
  <si>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</si>
  <si>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</si>
  <si>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</si>
  <si>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</si>
  <si>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</si>
  <si>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GRADSKA KNJIŽNICA KRK</t>
  </si>
  <si>
    <t>2022-09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</si>
</sst>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481364</v>
      </c>
      <c r="D2" s="6">
        <f>'PR-RAS'!E6</f>
        <v>459613.06</v>
      </c>
      <c r="E2" s="6">
        <v>0</v>
      </c>
      <c r="F2" s="6">
        <v>0</v>
      </c>
      <c r="G2" s="7">
        <f t="shared" ref="G2:G264" si="0">(B2/1000)*(C2*1+D2*2)</f>
        <v>1400.5901200000001</v>
      </c>
      <c r="H2" s="7">
        <f t="shared" ref="H2:H264" si="1">ABS(C2-ROUND(C2,0))+ABS(D2-ROUND(D2,0))</f>
        <v>5.9999999997671694E-2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38400</v>
      </c>
      <c r="D46" s="1">
        <f>'PR-RAS'!E50</f>
        <v>39803.82</v>
      </c>
      <c r="E46" s="1">
        <v>0</v>
      </c>
      <c r="F46" s="1">
        <v>0</v>
      </c>
      <c r="G46" s="2">
        <f t="shared" si="0"/>
        <v>5310.3437999999996</v>
      </c>
      <c r="H46" s="2">
        <f t="shared" si="1"/>
        <v>0.18000000000029104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38400</v>
      </c>
      <c r="D64" s="1">
        <f>'PR-RAS'!E68</f>
        <v>39803.82</v>
      </c>
      <c r="E64" s="1">
        <v>0</v>
      </c>
      <c r="F64" s="1">
        <v>0</v>
      </c>
      <c r="G64" s="2">
        <f t="shared" si="0"/>
        <v>7434.4813199999999</v>
      </c>
      <c r="H64" s="2">
        <f t="shared" si="1"/>
        <v>0.18000000000029104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38400</v>
      </c>
      <c r="D66" s="1">
        <f>'PR-RAS'!E70</f>
        <v>39803.82</v>
      </c>
      <c r="E66" s="1">
        <v>0</v>
      </c>
      <c r="F66" s="1">
        <v>0</v>
      </c>
      <c r="G66" s="2">
        <f t="shared" si="0"/>
        <v>7670.4966000000004</v>
      </c>
      <c r="H66" s="2">
        <f t="shared" si="1"/>
        <v>0.18000000000029104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0.06</v>
      </c>
      <c r="E78" s="1">
        <v>0</v>
      </c>
      <c r="F78" s="1">
        <v>0</v>
      </c>
      <c r="G78" s="2">
        <f t="shared" si="0"/>
        <v>9.2399999999999999E-3</v>
      </c>
      <c r="H78" s="2">
        <f t="shared" si="1"/>
        <v>0.06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0.06</v>
      </c>
      <c r="E79" s="1">
        <v>0</v>
      </c>
      <c r="F79" s="1">
        <v>0</v>
      </c>
      <c r="G79" s="2">
        <f t="shared" si="0"/>
        <v>9.3600000000000003E-3</v>
      </c>
      <c r="H79" s="2">
        <f t="shared" si="1"/>
        <v>0.06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0.06</v>
      </c>
      <c r="E81" s="1">
        <v>0</v>
      </c>
      <c r="F81" s="1">
        <v>0</v>
      </c>
      <c r="G81" s="2">
        <f t="shared" si="0"/>
        <v>9.5999999999999992E-3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15005</v>
      </c>
      <c r="D102" s="1">
        <f>'PR-RAS'!E106</f>
        <v>13785</v>
      </c>
      <c r="E102" s="1">
        <v>0</v>
      </c>
      <c r="F102" s="1">
        <v>0</v>
      </c>
      <c r="G102" s="2">
        <f t="shared" si="0"/>
        <v>4300.0750000000007</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15005</v>
      </c>
      <c r="D108" s="1">
        <f>'PR-RAS'!E112</f>
        <v>13785</v>
      </c>
      <c r="E108" s="1">
        <v>0</v>
      </c>
      <c r="F108" s="1">
        <v>0</v>
      </c>
      <c r="G108" s="2">
        <f t="shared" si="0"/>
        <v>4555.5249999999996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15005</v>
      </c>
      <c r="D113" s="1">
        <f>'PR-RAS'!E117</f>
        <v>13785</v>
      </c>
      <c r="E113" s="1">
        <v>0</v>
      </c>
      <c r="F113" s="1">
        <v>0</v>
      </c>
      <c r="G113" s="2">
        <f t="shared" si="0"/>
        <v>4768.4000000000005</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1959</v>
      </c>
      <c r="D120" s="1">
        <f>'PR-RAS'!E124</f>
        <v>0</v>
      </c>
      <c r="E120" s="1">
        <v>0</v>
      </c>
      <c r="F120" s="1">
        <v>0</v>
      </c>
      <c r="G120" s="2">
        <f t="shared" si="0"/>
        <v>233.12099999999998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1959</v>
      </c>
      <c r="D124" s="1">
        <f>'PR-RAS'!E128</f>
        <v>0</v>
      </c>
      <c r="E124" s="1">
        <v>0</v>
      </c>
      <c r="F124" s="1">
        <v>0</v>
      </c>
      <c r="G124" s="2">
        <f t="shared" si="0"/>
        <v>240.95699999999999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1959</v>
      </c>
      <c r="D126" s="1">
        <f>'PR-RAS'!E130</f>
        <v>0</v>
      </c>
      <c r="E126" s="1">
        <v>0</v>
      </c>
      <c r="F126" s="1">
        <v>0</v>
      </c>
      <c r="G126" s="2">
        <f t="shared" si="0"/>
        <v>244.875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426000</v>
      </c>
      <c r="D129" s="1">
        <f>'PR-RAS'!E133</f>
        <v>406024.18</v>
      </c>
      <c r="E129" s="1">
        <v>0</v>
      </c>
      <c r="F129" s="1">
        <v>0</v>
      </c>
      <c r="G129" s="2">
        <f t="shared" si="0"/>
        <v>158470.19008</v>
      </c>
      <c r="H129" s="2">
        <f t="shared" si="1"/>
        <v>0.17999999999301508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426000</v>
      </c>
      <c r="D130" s="1">
        <f>'PR-RAS'!E134</f>
        <v>406024.18</v>
      </c>
      <c r="E130" s="1">
        <v>0</v>
      </c>
      <c r="F130" s="1">
        <v>0</v>
      </c>
      <c r="G130" s="2">
        <f t="shared" si="0"/>
        <v>159708.23843999999</v>
      </c>
      <c r="H130" s="2">
        <f t="shared" si="1"/>
        <v>0.17999999999301508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417271</v>
      </c>
      <c r="D131" s="1">
        <f>'PR-RAS'!E135</f>
        <v>390186.56</v>
      </c>
      <c r="E131" s="1">
        <v>0</v>
      </c>
      <c r="F131" s="1">
        <v>0</v>
      </c>
      <c r="G131" s="2">
        <f t="shared" si="0"/>
        <v>155693.73560000001</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8729</v>
      </c>
      <c r="D132" s="1">
        <f>'PR-RAS'!E136</f>
        <v>15837.62</v>
      </c>
      <c r="E132" s="1">
        <v>0</v>
      </c>
      <c r="F132" s="1">
        <v>0</v>
      </c>
      <c r="G132" s="2">
        <f t="shared" si="0"/>
        <v>5292.9554400000006</v>
      </c>
      <c r="H132" s="2">
        <f t="shared" si="1"/>
        <v>0.37999999999919964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432277</v>
      </c>
      <c r="D147" s="1">
        <f>'PR-RAS'!E151</f>
        <v>403971.62000000005</v>
      </c>
      <c r="E147" s="1">
        <v>0</v>
      </c>
      <c r="F147" s="1">
        <v>0</v>
      </c>
      <c r="G147" s="2">
        <f t="shared" si="0"/>
        <v>181072.15504000001</v>
      </c>
      <c r="H147" s="2">
        <f t="shared" si="1"/>
        <v>0.37999999994644895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276918</v>
      </c>
      <c r="D148" s="1">
        <f>'PR-RAS'!E152</f>
        <v>244191.51</v>
      </c>
      <c r="E148" s="1">
        <v>0</v>
      </c>
      <c r="F148" s="1">
        <v>0</v>
      </c>
      <c r="G148" s="2">
        <f t="shared" si="0"/>
        <v>112499.24993999999</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234093</v>
      </c>
      <c r="D149" s="1">
        <f>'PR-RAS'!E153</f>
        <v>200078.54</v>
      </c>
      <c r="E149" s="1">
        <v>0</v>
      </c>
      <c r="F149" s="1">
        <v>0</v>
      </c>
      <c r="G149" s="2">
        <f t="shared" si="0"/>
        <v>93869.011840000006</v>
      </c>
      <c r="H149" s="2">
        <f t="shared" si="1"/>
        <v>0.45999999999185093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234093</v>
      </c>
      <c r="D150" s="1">
        <f>'PR-RAS'!E154</f>
        <v>200078.54</v>
      </c>
      <c r="E150" s="1">
        <v>0</v>
      </c>
      <c r="F150" s="1">
        <v>0</v>
      </c>
      <c r="G150" s="2">
        <f t="shared" si="0"/>
        <v>94503.261920000004</v>
      </c>
      <c r="H150" s="2">
        <f t="shared" si="1"/>
        <v>0.45999999999185093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4200</v>
      </c>
      <c r="D154" s="1">
        <f>'PR-RAS'!E158</f>
        <v>11100</v>
      </c>
      <c r="E154" s="1">
        <v>0</v>
      </c>
      <c r="F154" s="1">
        <v>0</v>
      </c>
      <c r="G154" s="2">
        <f t="shared" si="0"/>
        <v>4039.2</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38625</v>
      </c>
      <c r="D155" s="1">
        <f>'PR-RAS'!E159</f>
        <v>33012.97</v>
      </c>
      <c r="E155" s="1">
        <v>0</v>
      </c>
      <c r="F155" s="1">
        <v>0</v>
      </c>
      <c r="G155" s="2">
        <f t="shared" si="0"/>
        <v>16116.24476</v>
      </c>
      <c r="H155" s="2">
        <f t="shared" si="1"/>
        <v>2.9999999998835847E-2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38625</v>
      </c>
      <c r="D157" s="1">
        <f>'PR-RAS'!E161</f>
        <v>33012.97</v>
      </c>
      <c r="E157" s="1">
        <v>0</v>
      </c>
      <c r="F157" s="1">
        <v>0</v>
      </c>
      <c r="G157" s="2">
        <f t="shared" si="0"/>
        <v>16325.54664</v>
      </c>
      <c r="H157" s="2">
        <f t="shared" si="1"/>
        <v>2.9999999998835847E-2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153725</v>
      </c>
      <c r="D159" s="1">
        <f>'PR-RAS'!E163</f>
        <v>158238.08000000002</v>
      </c>
      <c r="E159" s="1">
        <v>0</v>
      </c>
      <c r="F159" s="1">
        <v>0</v>
      </c>
      <c r="G159" s="2">
        <f t="shared" si="0"/>
        <v>74291.783280000003</v>
      </c>
      <c r="H159" s="2">
        <f t="shared" si="1"/>
        <v>8.0000000016298145E-2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4637</v>
      </c>
      <c r="D160" s="1">
        <f>'PR-RAS'!E164</f>
        <v>6654.86</v>
      </c>
      <c r="E160" s="1">
        <v>0</v>
      </c>
      <c r="F160" s="1">
        <v>0</v>
      </c>
      <c r="G160" s="2">
        <f t="shared" si="0"/>
        <v>2853.5284800000004</v>
      </c>
      <c r="H160" s="2">
        <f t="shared" si="1"/>
        <v>0.14000000000032742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1622</v>
      </c>
      <c r="E161" s="1">
        <v>0</v>
      </c>
      <c r="F161" s="1">
        <v>0</v>
      </c>
      <c r="G161" s="2">
        <f t="shared" si="0"/>
        <v>519.04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4637</v>
      </c>
      <c r="D162" s="1">
        <f>'PR-RAS'!E166</f>
        <v>5032.8599999999997</v>
      </c>
      <c r="E162" s="1">
        <v>0</v>
      </c>
      <c r="F162" s="1">
        <v>0</v>
      </c>
      <c r="G162" s="2">
        <f t="shared" si="0"/>
        <v>2367.1379200000001</v>
      </c>
      <c r="H162" s="2">
        <f t="shared" si="1"/>
        <v>0.14000000000032742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30260</v>
      </c>
      <c r="D165" s="1">
        <f>'PR-RAS'!E169</f>
        <v>24893.9</v>
      </c>
      <c r="E165" s="1">
        <v>0</v>
      </c>
      <c r="F165" s="1">
        <v>0</v>
      </c>
      <c r="G165" s="2">
        <f t="shared" si="0"/>
        <v>13127.8392</v>
      </c>
      <c r="H165" s="2">
        <f t="shared" si="1"/>
        <v>9.9999999998544808E-2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16029</v>
      </c>
      <c r="D166" s="1">
        <f>'PR-RAS'!E170</f>
        <v>7618.02</v>
      </c>
      <c r="E166" s="1">
        <v>0</v>
      </c>
      <c r="F166" s="1">
        <v>0</v>
      </c>
      <c r="G166" s="2">
        <f t="shared" si="0"/>
        <v>5158.7316000000001</v>
      </c>
      <c r="H166" s="2">
        <f t="shared" si="1"/>
        <v>2.0000000000436557E-2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13001</v>
      </c>
      <c r="D168" s="1">
        <f>'PR-RAS'!E172</f>
        <v>17275.88</v>
      </c>
      <c r="E168" s="1">
        <v>0</v>
      </c>
      <c r="F168" s="1">
        <v>0</v>
      </c>
      <c r="G168" s="2">
        <f t="shared" si="0"/>
        <v>7941.3109200000008</v>
      </c>
      <c r="H168" s="2">
        <f t="shared" si="1"/>
        <v>0.11999999999898137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1230</v>
      </c>
      <c r="D170" s="1">
        <f>'PR-RAS'!E174</f>
        <v>0</v>
      </c>
      <c r="E170" s="1">
        <v>0</v>
      </c>
      <c r="F170" s="1">
        <v>0</v>
      </c>
      <c r="G170" s="2">
        <f t="shared" si="0"/>
        <v>207.87</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103374</v>
      </c>
      <c r="D173" s="1">
        <f>'PR-RAS'!E177</f>
        <v>107051.79000000001</v>
      </c>
      <c r="E173" s="1">
        <v>0</v>
      </c>
      <c r="F173" s="1">
        <v>0</v>
      </c>
      <c r="G173" s="2">
        <f t="shared" si="0"/>
        <v>54606.143759999999</v>
      </c>
      <c r="H173" s="2">
        <f t="shared" si="1"/>
        <v>0.20999999999185093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5130</v>
      </c>
      <c r="D174" s="1">
        <f>'PR-RAS'!E178</f>
        <v>4457.71</v>
      </c>
      <c r="E174" s="1">
        <v>0</v>
      </c>
      <c r="F174" s="1">
        <v>0</v>
      </c>
      <c r="G174" s="2">
        <f t="shared" si="0"/>
        <v>2429.8576599999997</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1020</v>
      </c>
      <c r="E175" s="1">
        <v>0</v>
      </c>
      <c r="F175" s="1">
        <v>0</v>
      </c>
      <c r="G175" s="2">
        <f t="shared" si="0"/>
        <v>354.96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1440</v>
      </c>
      <c r="D176" s="1">
        <f>'PR-RAS'!E180</f>
        <v>1440</v>
      </c>
      <c r="E176" s="1">
        <v>0</v>
      </c>
      <c r="F176" s="1">
        <v>0</v>
      </c>
      <c r="G176" s="2">
        <f t="shared" si="0"/>
        <v>756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2282</v>
      </c>
      <c r="D177" s="1">
        <f>'PR-RAS'!E181</f>
        <v>2580.15</v>
      </c>
      <c r="E177" s="1">
        <v>0</v>
      </c>
      <c r="F177" s="1">
        <v>0</v>
      </c>
      <c r="G177" s="2">
        <f t="shared" si="0"/>
        <v>1309.8447999999999</v>
      </c>
      <c r="H177" s="2">
        <f t="shared" si="1"/>
        <v>0.15000000000009095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20083</v>
      </c>
      <c r="D178" s="1">
        <f>'PR-RAS'!E182</f>
        <v>20087.77</v>
      </c>
      <c r="E178" s="1">
        <v>0</v>
      </c>
      <c r="F178" s="1">
        <v>0</v>
      </c>
      <c r="G178" s="2">
        <f t="shared" si="0"/>
        <v>10665.76158</v>
      </c>
      <c r="H178" s="2">
        <f t="shared" si="1"/>
        <v>0.22999999999956344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45500</v>
      </c>
      <c r="D180" s="1">
        <f>'PR-RAS'!E184</f>
        <v>52450</v>
      </c>
      <c r="E180" s="1">
        <v>0</v>
      </c>
      <c r="F180" s="1">
        <v>0</v>
      </c>
      <c r="G180" s="2">
        <f t="shared" si="0"/>
        <v>26921.599999999999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7339</v>
      </c>
      <c r="D181" s="1">
        <f>'PR-RAS'!E185</f>
        <v>5616.16</v>
      </c>
      <c r="E181" s="1">
        <v>0</v>
      </c>
      <c r="F181" s="1">
        <v>0</v>
      </c>
      <c r="G181" s="2">
        <f t="shared" si="0"/>
        <v>3342.8375999999998</v>
      </c>
      <c r="H181" s="2">
        <f t="shared" si="1"/>
        <v>0.15999999999985448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21600</v>
      </c>
      <c r="D182" s="1">
        <f>'PR-RAS'!E186</f>
        <v>19400</v>
      </c>
      <c r="E182" s="1">
        <v>0</v>
      </c>
      <c r="F182" s="1">
        <v>0</v>
      </c>
      <c r="G182" s="2">
        <f t="shared" si="0"/>
        <v>10932.4</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15454</v>
      </c>
      <c r="D184" s="1">
        <f>'PR-RAS'!E188</f>
        <v>19637.530000000002</v>
      </c>
      <c r="E184" s="1">
        <v>0</v>
      </c>
      <c r="F184" s="1">
        <v>0</v>
      </c>
      <c r="G184" s="2">
        <f t="shared" si="0"/>
        <v>10015.41798</v>
      </c>
      <c r="H184" s="2">
        <f t="shared" si="1"/>
        <v>0.46999999999752617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7734</v>
      </c>
      <c r="D186" s="1">
        <f>'PR-RAS'!E190</f>
        <v>11092.05</v>
      </c>
      <c r="E186" s="1">
        <v>0</v>
      </c>
      <c r="F186" s="1">
        <v>0</v>
      </c>
      <c r="G186" s="2">
        <f t="shared" si="0"/>
        <v>5534.8485000000001</v>
      </c>
      <c r="H186" s="2">
        <f t="shared" si="1"/>
        <v>4.9999999999272404E-2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6325</v>
      </c>
      <c r="D187" s="1">
        <f>'PR-RAS'!E191</f>
        <v>6813.49</v>
      </c>
      <c r="E187" s="1">
        <v>0</v>
      </c>
      <c r="F187" s="1">
        <v>0</v>
      </c>
      <c r="G187" s="2">
        <f t="shared" si="0"/>
        <v>3711.06828</v>
      </c>
      <c r="H187" s="2">
        <f t="shared" si="1"/>
        <v>0.48999999999978172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1395</v>
      </c>
      <c r="D191" s="1">
        <f>'PR-RAS'!E195</f>
        <v>1731.99</v>
      </c>
      <c r="E191" s="1">
        <v>0</v>
      </c>
      <c r="F191" s="1">
        <v>0</v>
      </c>
      <c r="G191" s="2">
        <f t="shared" si="0"/>
        <v>923.20619999999997</v>
      </c>
      <c r="H191" s="2">
        <f t="shared" si="1"/>
        <v>9.9999999999909051E-3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1634</v>
      </c>
      <c r="D192" s="1">
        <f>'PR-RAS'!E196</f>
        <v>1542.03</v>
      </c>
      <c r="E192" s="1">
        <v>0</v>
      </c>
      <c r="F192" s="1">
        <v>0</v>
      </c>
      <c r="G192" s="2">
        <f t="shared" si="0"/>
        <v>901.14945999999986</v>
      </c>
      <c r="H192" s="2">
        <f t="shared" si="1"/>
        <v>2.9999999999972715E-2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1634</v>
      </c>
      <c r="D206" s="1">
        <f>'PR-RAS'!E210</f>
        <v>1542.03</v>
      </c>
      <c r="E206" s="1">
        <v>0</v>
      </c>
      <c r="F206" s="1">
        <v>0</v>
      </c>
      <c r="G206" s="2">
        <f t="shared" si="0"/>
        <v>967.20229999999981</v>
      </c>
      <c r="H206" s="2">
        <f t="shared" si="1"/>
        <v>2.9999999999972715E-2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1629</v>
      </c>
      <c r="D207" s="1">
        <f>'PR-RAS'!E211</f>
        <v>1542.03</v>
      </c>
      <c r="E207" s="1">
        <v>0</v>
      </c>
      <c r="F207" s="1">
        <v>0</v>
      </c>
      <c r="G207" s="2">
        <f t="shared" si="0"/>
        <v>970.89035999999987</v>
      </c>
      <c r="H207" s="2">
        <f t="shared" si="1"/>
        <v>2.9999999999972715E-2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v>
      </c>
      <c r="D209" s="1">
        <f>'PR-RAS'!E213</f>
        <v>0</v>
      </c>
      <c r="E209" s="1">
        <v>0</v>
      </c>
      <c r="F209" s="1">
        <v>0</v>
      </c>
      <c r="G209" s="2">
        <f t="shared" si="0"/>
        <v>1.04</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432277</v>
      </c>
      <c r="D285" s="1">
        <f>'PR-RAS'!E289</f>
        <v>403971.62000000005</v>
      </c>
      <c r="E285" s="1">
        <v>0</v>
      </c>
      <c r="F285" s="1">
        <v>0</v>
      </c>
      <c r="G285" s="2">
        <f t="shared" si="8"/>
        <v>352222.54816000001</v>
      </c>
      <c r="H285" s="2">
        <f t="shared" si="9"/>
        <v>0.37999999994644895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49087</v>
      </c>
      <c r="D286" s="1">
        <f>'PR-RAS'!E290</f>
        <v>55641.439999999944</v>
      </c>
      <c r="E286" s="1">
        <v>0</v>
      </c>
      <c r="F286" s="1">
        <v>0</v>
      </c>
      <c r="G286" s="2">
        <f t="shared" si="8"/>
        <v>45705.415799999966</v>
      </c>
      <c r="H286" s="2">
        <f t="shared" si="9"/>
        <v>0.43999999994412065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49087</v>
      </c>
      <c r="D345" s="1">
        <f>'PR-RAS'!E350</f>
        <v>55641.440000000002</v>
      </c>
      <c r="E345" s="1">
        <v>0</v>
      </c>
      <c r="F345" s="1">
        <v>0</v>
      </c>
      <c r="G345" s="2">
        <f t="shared" si="8"/>
        <v>55167.238719999994</v>
      </c>
      <c r="H345" s="2">
        <f t="shared" si="9"/>
        <v>0.44000000000232831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49087</v>
      </c>
      <c r="D358" s="1">
        <f>'PR-RAS'!E363</f>
        <v>55641.440000000002</v>
      </c>
      <c r="E358" s="1">
        <v>0</v>
      </c>
      <c r="F358" s="1">
        <v>0</v>
      </c>
      <c r="G358" s="2">
        <f t="shared" si="8"/>
        <v>57252.047160000002</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4800</v>
      </c>
      <c r="E364" s="1">
        <v>0</v>
      </c>
      <c r="F364" s="1">
        <v>0</v>
      </c>
      <c r="G364" s="2">
        <f t="shared" si="8"/>
        <v>3484.7999999999997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4800</v>
      </c>
      <c r="E365" s="1">
        <v>0</v>
      </c>
      <c r="F365" s="1">
        <v>0</v>
      </c>
      <c r="G365" s="2">
        <f t="shared" si="8"/>
        <v>3494.4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49087</v>
      </c>
      <c r="D378" s="1">
        <f>'PR-RAS'!E383</f>
        <v>50841.440000000002</v>
      </c>
      <c r="E378" s="1">
        <v>0</v>
      </c>
      <c r="F378" s="1">
        <v>0</v>
      </c>
      <c r="G378" s="2">
        <f t="shared" si="8"/>
        <v>56840.244760000001</v>
      </c>
      <c r="H378" s="2">
        <f t="shared" si="9"/>
        <v>0.44000000000232831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49087</v>
      </c>
      <c r="D379" s="1">
        <f>'PR-RAS'!E384</f>
        <v>50841.440000000002</v>
      </c>
      <c r="E379" s="1">
        <v>0</v>
      </c>
      <c r="F379" s="1">
        <v>0</v>
      </c>
      <c r="G379" s="2">
        <f t="shared" si="8"/>
        <v>56991.014640000001</v>
      </c>
      <c r="H379" s="2">
        <f t="shared" si="9"/>
        <v>0.44000000000232831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49087</v>
      </c>
      <c r="D403" s="1">
        <f>'PR-RAS'!E408</f>
        <v>55641.440000000002</v>
      </c>
      <c r="E403" s="1">
        <v>0</v>
      </c>
      <c r="F403" s="1">
        <v>0</v>
      </c>
      <c r="G403" s="2">
        <f t="shared" si="8"/>
        <v>64468.691760000009</v>
      </c>
      <c r="H403" s="2">
        <f t="shared" si="9"/>
        <v>0.44000000000232831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481364</v>
      </c>
      <c r="D407" s="1">
        <f>'PR-RAS'!E412</f>
        <v>459613.06</v>
      </c>
      <c r="E407" s="1">
        <v>0</v>
      </c>
      <c r="F407" s="1">
        <v>0</v>
      </c>
      <c r="G407" s="2">
        <f t="shared" si="8"/>
        <v>568639.58872000012</v>
      </c>
      <c r="H407" s="2">
        <f t="shared" si="9"/>
        <v>5.9999999997671694E-2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481364</v>
      </c>
      <c r="D408" s="1">
        <f>'PR-RAS'!E413</f>
        <v>459613.06000000006</v>
      </c>
      <c r="E408" s="1">
        <v>0</v>
      </c>
      <c r="F408" s="1">
        <v>0</v>
      </c>
      <c r="G408" s="2">
        <f t="shared" si="8"/>
        <v>570040.17883999995</v>
      </c>
      <c r="H408" s="2">
        <f t="shared" si="9"/>
        <v>6.0000000055879354E-2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-5.8207660913467407E-11</v>
      </c>
      <c r="E409" s="1">
        <v>0</v>
      </c>
      <c r="F409" s="1">
        <v>0</v>
      </c>
      <c r="G409" s="2">
        <f t="shared" si="8"/>
        <v>-4.7497451305389401E-11</v>
      </c>
      <c r="H409" s="2">
        <f t="shared" si="9"/>
        <v>5.8207660913467407E-11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5.8207660913467407E-11</v>
      </c>
      <c r="E410" s="1">
        <v>0</v>
      </c>
      <c r="F410" s="1">
        <v>0</v>
      </c>
      <c r="G410" s="2">
        <f t="shared" si="8"/>
        <v>4.7613866627216336E-11</v>
      </c>
      <c r="H410" s="2">
        <f t="shared" si="9"/>
        <v>5.8207660913467407E-11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481364</v>
      </c>
      <c r="D633" s="1">
        <f>'PR-RAS'!E639</f>
        <v>459613.06</v>
      </c>
      <c r="E633" s="1">
        <v>0</v>
      </c>
      <c r="F633" s="1">
        <v>0</v>
      </c>
      <c r="G633" s="2">
        <f t="shared" si="10"/>
        <v>885172.95584000007</v>
      </c>
      <c r="H633" s="2">
        <f t="shared" si="11"/>
        <v>5.9999999997671694E-2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481364</v>
      </c>
      <c r="D634" s="1">
        <f>'PR-RAS'!E640</f>
        <v>459613.06000000006</v>
      </c>
      <c r="E634" s="1">
        <v>0</v>
      </c>
      <c r="F634" s="1">
        <v>0</v>
      </c>
      <c r="G634" s="2">
        <f t="shared" si="10"/>
        <v>886573.54596000013</v>
      </c>
      <c r="H634" s="2">
        <f t="shared" si="11"/>
        <v>6.0000000055879354E-2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-5.8207660913467407E-11</v>
      </c>
      <c r="E635" s="1">
        <v>0</v>
      </c>
      <c r="F635" s="1">
        <v>0</v>
      </c>
      <c r="G635" s="2">
        <f t="shared" si="10"/>
        <v>-7.3807314038276673E-11</v>
      </c>
      <c r="H635" s="2">
        <f t="shared" si="11"/>
        <v>5.8207660913467407E-11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5.8207660913467407E-11</v>
      </c>
      <c r="E636" s="1">
        <v>0</v>
      </c>
      <c r="F636" s="1">
        <v>0</v>
      </c>
      <c r="G636" s="2">
        <f t="shared" si="10"/>
        <v>7.3923729360103608E-11</v>
      </c>
      <c r="H636" s="2">
        <f t="shared" si="11"/>
        <v>5.8207660913467407E-11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1.1641532182693481E-10</v>
      </c>
      <c r="E640" s="1">
        <v>0</v>
      </c>
      <c r="F640" s="1">
        <v>0</v>
      </c>
      <c r="G640" s="2">
        <f t="shared" si="10"/>
        <v>1.487787812948227E-10</v>
      </c>
      <c r="H640" s="2">
        <f t="shared" si="11"/>
        <v>1.1641532182693481E-10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68281</v>
      </c>
      <c r="D642" s="1">
        <f>'PR-RAS'!E649</f>
        <v>78475.649999999994</v>
      </c>
      <c r="E642" s="1">
        <v>0</v>
      </c>
      <c r="F642" s="1">
        <v>0</v>
      </c>
      <c r="G642" s="2">
        <f t="shared" si="10"/>
        <v>144373.90429999999</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497874</v>
      </c>
      <c r="D643" s="1">
        <f>'PR-RAS'!E650</f>
        <v>517995.46</v>
      </c>
      <c r="E643" s="1">
        <v>0</v>
      </c>
      <c r="F643" s="1">
        <v>0</v>
      </c>
      <c r="G643" s="2">
        <f t="shared" si="10"/>
        <v>984741.27864000003</v>
      </c>
      <c r="H643" s="2">
        <f t="shared" si="11"/>
        <v>0.46000000002095476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478148</v>
      </c>
      <c r="D644" s="1">
        <f>'PR-RAS'!E651</f>
        <v>465269.19</v>
      </c>
      <c r="E644" s="1">
        <v>0</v>
      </c>
      <c r="F644" s="1">
        <v>0</v>
      </c>
      <c r="G644" s="2">
        <f t="shared" si="10"/>
        <v>905785.34233999997</v>
      </c>
      <c r="H644" s="2">
        <f t="shared" si="11"/>
        <v>0.19000000000232831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88007</v>
      </c>
      <c r="D645" s="1">
        <f>'PR-RAS'!E652</f>
        <v>131201.91999999998</v>
      </c>
      <c r="E645" s="1">
        <v>0</v>
      </c>
      <c r="F645" s="1">
        <v>0</v>
      </c>
      <c r="G645" s="2">
        <f t="shared" si="10"/>
        <v>225664.58095999999</v>
      </c>
      <c r="H645" s="2">
        <f t="shared" si="11"/>
        <v>8.0000000016298145E-2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2</v>
      </c>
      <c r="E647" s="1">
        <v>0</v>
      </c>
      <c r="F647" s="1">
        <v>0</v>
      </c>
      <c r="G647" s="2">
        <f t="shared" si="10"/>
        <v>3.8760000000000003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2</v>
      </c>
      <c r="E649" s="1">
        <v>0</v>
      </c>
      <c r="F649" s="1">
        <v>0</v>
      </c>
      <c r="G649" s="2">
        <f t="shared" si="10"/>
        <v>3.8879999999999999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38400</v>
      </c>
      <c r="D670" s="1">
        <f>'PR-RAS'!E677</f>
        <v>39803.82</v>
      </c>
      <c r="E670" s="1">
        <v>0</v>
      </c>
      <c r="F670" s="1">
        <v>0</v>
      </c>
      <c r="G670" s="2">
        <f t="shared" si="10"/>
        <v>78947.11116</v>
      </c>
      <c r="H670" s="2">
        <f t="shared" si="11"/>
        <v>0.18000000000029104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15005</v>
      </c>
      <c r="D703" s="1">
        <f>'PR-RAS'!E710</f>
        <v>13785</v>
      </c>
      <c r="E703" s="1">
        <v>0</v>
      </c>
      <c r="F703" s="1">
        <v>0</v>
      </c>
      <c r="G703" s="2">
        <f t="shared" si="10"/>
        <v>29887.649999999998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8000</v>
      </c>
      <c r="E709" s="1">
        <v>0</v>
      </c>
      <c r="F709" s="1">
        <v>0</v>
      </c>
      <c r="G709" s="2">
        <f t="shared" si="10"/>
        <v>11328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4637</v>
      </c>
      <c r="D711" s="1">
        <f>'PR-RAS'!E718</f>
        <v>5032.8599999999997</v>
      </c>
      <c r="E711" s="1">
        <v>0</v>
      </c>
      <c r="F711" s="1">
        <v>0</v>
      </c>
      <c r="G711" s="2">
        <f t="shared" si="10"/>
        <v>10438.931199999999</v>
      </c>
      <c r="H711" s="2">
        <f t="shared" si="11"/>
        <v>0.14000000000032742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3296</v>
      </c>
      <c r="B1" s="383"/>
      <c r="C1" s="383"/>
    </row>
    <row r="2" spans="1:17" ht="33" customHeight="1" x14ac:dyDescent="0.2">
      <c r="A2" s="384" t="s">
        <v>3297</v>
      </c>
      <c r="B2" s="385"/>
      <c r="C2" s="377"/>
      <c r="D2" s="4"/>
      <c r="E2" s="4"/>
      <c r="F2" s="4"/>
      <c r="G2" s="4"/>
      <c r="H2" s="4"/>
      <c r="I2" s="4"/>
      <c r="J2" s="4"/>
      <c r="K2" s="4"/>
      <c r="L2" s="4"/>
      <c r="M2" s="4"/>
      <c r="N2" s="4"/>
      <c r="O2" s="4"/>
      <c r="P2" s="4"/>
      <c r="Q2" s="4"/>
    </row>
    <row r="3" spans="1:17" ht="18.75" customHeight="1" x14ac:dyDescent="0.2">
      <c r="A3" s="42" t="s">
        <v>3298</v>
      </c>
      <c r="B3" s="386" t="s">
        <v>3299</v>
      </c>
      <c r="C3" s="377"/>
      <c r="D3" s="4"/>
      <c r="E3" s="4"/>
      <c r="F3" s="4"/>
      <c r="G3" s="4"/>
      <c r="H3" s="4"/>
      <c r="I3" s="4"/>
      <c r="J3" s="4"/>
      <c r="K3" s="4"/>
      <c r="L3" s="4"/>
      <c r="M3" s="4"/>
      <c r="N3" s="4"/>
      <c r="O3" s="4"/>
      <c r="P3" s="4"/>
      <c r="Q3" s="4"/>
    </row>
    <row r="4" spans="1:17" ht="37.5" hidden="1" customHeight="1" x14ac:dyDescent="0.2">
      <c r="A4" s="43" t="s">
        <v>3300</v>
      </c>
      <c r="B4" s="376" t="s">
        <v>3301</v>
      </c>
      <c r="C4" s="377"/>
      <c r="D4" s="4"/>
      <c r="E4" s="4"/>
      <c r="F4" s="4"/>
      <c r="G4" s="4"/>
      <c r="H4" s="4"/>
      <c r="I4" s="4"/>
      <c r="J4" s="4"/>
      <c r="K4" s="4"/>
      <c r="L4" s="4"/>
      <c r="M4" s="4"/>
      <c r="N4" s="4"/>
      <c r="O4" s="4"/>
      <c r="P4" s="4"/>
      <c r="Q4" s="4"/>
    </row>
    <row r="5" spans="1:17" ht="48" hidden="1" customHeight="1" x14ac:dyDescent="0.2">
      <c r="A5" s="43" t="s">
        <v>3300</v>
      </c>
      <c r="B5" s="376" t="s">
        <v>3302</v>
      </c>
      <c r="C5" s="377"/>
      <c r="D5" s="4"/>
      <c r="E5" s="4"/>
      <c r="F5" s="4"/>
      <c r="G5" s="4"/>
      <c r="H5" s="4"/>
      <c r="I5" s="4"/>
      <c r="J5" s="4"/>
      <c r="K5" s="4"/>
      <c r="L5" s="4"/>
      <c r="M5" s="4"/>
      <c r="N5" s="4"/>
      <c r="O5" s="4"/>
      <c r="P5" s="4"/>
      <c r="Q5" s="4"/>
    </row>
    <row r="6" spans="1:17" ht="59.25" hidden="1" customHeight="1" x14ac:dyDescent="0.2">
      <c r="A6" s="43" t="s">
        <v>3300</v>
      </c>
      <c r="B6" s="376" t="s">
        <v>3303</v>
      </c>
      <c r="C6" s="377"/>
      <c r="D6" s="4"/>
      <c r="E6" s="4"/>
      <c r="F6" s="4"/>
      <c r="G6" s="4"/>
      <c r="H6" s="4"/>
      <c r="I6" s="4"/>
      <c r="J6" s="4"/>
      <c r="K6" s="4"/>
      <c r="L6" s="4"/>
      <c r="M6" s="4"/>
      <c r="N6" s="4"/>
      <c r="O6" s="4"/>
      <c r="P6" s="4"/>
      <c r="Q6" s="4"/>
    </row>
    <row r="7" spans="1:17" ht="48" hidden="1" customHeight="1" x14ac:dyDescent="0.2">
      <c r="A7" s="43" t="s">
        <v>3304</v>
      </c>
      <c r="B7" s="376" t="s">
        <v>3305</v>
      </c>
      <c r="C7" s="377"/>
      <c r="D7" s="4"/>
      <c r="E7" s="4"/>
      <c r="F7" s="4"/>
      <c r="G7" s="4"/>
      <c r="H7" s="4"/>
      <c r="I7" s="4"/>
      <c r="J7" s="4"/>
      <c r="K7" s="4"/>
      <c r="L7" s="4"/>
      <c r="M7" s="4"/>
      <c r="N7" s="4"/>
      <c r="O7" s="4"/>
      <c r="P7" s="4"/>
      <c r="Q7" s="4"/>
    </row>
    <row r="8" spans="1:17" ht="41.25" hidden="1" customHeight="1" x14ac:dyDescent="0.2">
      <c r="A8" s="43" t="s">
        <v>3306</v>
      </c>
      <c r="B8" s="376" t="s">
        <v>3307</v>
      </c>
      <c r="C8" s="377"/>
      <c r="D8" s="4"/>
      <c r="E8" s="4"/>
      <c r="F8" s="4"/>
      <c r="G8" s="4"/>
      <c r="H8" s="4"/>
      <c r="I8" s="4"/>
      <c r="J8" s="4"/>
      <c r="K8" s="4"/>
      <c r="L8" s="4"/>
      <c r="M8" s="4"/>
      <c r="N8" s="4"/>
      <c r="O8" s="4"/>
      <c r="P8" s="4"/>
      <c r="Q8" s="4"/>
    </row>
    <row r="9" spans="1:17" ht="59.25" hidden="1" customHeight="1" x14ac:dyDescent="0.2">
      <c r="A9" s="43" t="s">
        <v>3308</v>
      </c>
      <c r="B9" s="376" t="s">
        <v>3309</v>
      </c>
      <c r="C9" s="377"/>
      <c r="D9" s="4"/>
      <c r="E9" s="4"/>
      <c r="F9" s="4"/>
      <c r="G9" s="4"/>
      <c r="H9" s="4"/>
      <c r="I9" s="4"/>
      <c r="J9" s="4"/>
      <c r="K9" s="4"/>
      <c r="L9" s="4"/>
      <c r="M9" s="4"/>
      <c r="N9" s="4"/>
      <c r="O9" s="4"/>
      <c r="P9" s="4"/>
      <c r="Q9" s="4"/>
    </row>
    <row r="10" spans="1:17" ht="61.5" hidden="1" customHeight="1" x14ac:dyDescent="0.2">
      <c r="A10" s="43" t="s">
        <v>3308</v>
      </c>
      <c r="B10" s="376" t="s">
        <v>3310</v>
      </c>
      <c r="C10" s="377"/>
      <c r="D10" s="4"/>
      <c r="E10" s="4"/>
      <c r="F10" s="4"/>
      <c r="G10" s="4"/>
      <c r="H10" s="4"/>
      <c r="I10" s="4"/>
      <c r="J10" s="4"/>
      <c r="K10" s="4"/>
      <c r="L10" s="4"/>
      <c r="M10" s="4"/>
      <c r="N10" s="4"/>
      <c r="O10" s="4"/>
      <c r="P10" s="4"/>
      <c r="Q10" s="4"/>
    </row>
    <row r="11" spans="1:17" ht="43.5" hidden="1" customHeight="1" x14ac:dyDescent="0.2">
      <c r="A11" s="43" t="s">
        <v>3308</v>
      </c>
      <c r="B11" s="376" t="s">
        <v>3311</v>
      </c>
      <c r="C11" s="377"/>
      <c r="D11" s="4"/>
      <c r="E11" s="4"/>
      <c r="F11" s="4"/>
      <c r="G11" s="4"/>
      <c r="H11" s="4"/>
      <c r="I11" s="4"/>
      <c r="J11" s="4"/>
      <c r="K11" s="4"/>
      <c r="L11" s="4"/>
      <c r="M11" s="4"/>
      <c r="N11" s="4"/>
      <c r="O11" s="4"/>
      <c r="P11" s="4"/>
      <c r="Q11" s="4"/>
    </row>
    <row r="12" spans="1:17" ht="27.75" hidden="1" customHeight="1" x14ac:dyDescent="0.2">
      <c r="A12" s="43" t="s">
        <v>3312</v>
      </c>
      <c r="B12" s="376" t="s">
        <v>3313</v>
      </c>
      <c r="C12" s="377"/>
      <c r="D12" s="4"/>
      <c r="E12" s="4"/>
      <c r="F12" s="4"/>
      <c r="G12" s="4"/>
      <c r="H12" s="4"/>
      <c r="I12" s="4"/>
      <c r="J12" s="4"/>
      <c r="K12" s="4"/>
      <c r="L12" s="4"/>
      <c r="M12" s="4"/>
      <c r="N12" s="4"/>
      <c r="O12" s="4"/>
      <c r="P12" s="4"/>
      <c r="Q12" s="4"/>
    </row>
    <row r="13" spans="1:17" ht="27.75" hidden="1" customHeight="1" x14ac:dyDescent="0.2">
      <c r="A13" s="43" t="s">
        <v>3314</v>
      </c>
      <c r="B13" s="376" t="s">
        <v>3315</v>
      </c>
      <c r="C13" s="377"/>
      <c r="D13" s="4"/>
      <c r="E13" s="4"/>
      <c r="F13" s="4"/>
      <c r="G13" s="4"/>
      <c r="H13" s="4"/>
      <c r="I13" s="4"/>
      <c r="J13" s="4"/>
      <c r="K13" s="4"/>
      <c r="L13" s="4"/>
      <c r="M13" s="4"/>
      <c r="N13" s="4"/>
      <c r="O13" s="4"/>
      <c r="P13" s="4"/>
      <c r="Q13" s="4"/>
    </row>
    <row r="14" spans="1:17" ht="45.75" hidden="1" customHeight="1" x14ac:dyDescent="0.2">
      <c r="A14" s="43" t="s">
        <v>3316</v>
      </c>
      <c r="B14" s="376" t="s">
        <v>3317</v>
      </c>
      <c r="C14" s="377"/>
      <c r="D14" s="4"/>
      <c r="E14" s="4"/>
      <c r="F14" s="4"/>
      <c r="G14" s="4"/>
      <c r="H14" s="4"/>
      <c r="I14" s="4"/>
      <c r="J14" s="4"/>
      <c r="K14" s="4"/>
      <c r="L14" s="4"/>
      <c r="M14" s="4"/>
      <c r="N14" s="4"/>
      <c r="O14" s="4"/>
      <c r="P14" s="4"/>
      <c r="Q14" s="4"/>
    </row>
    <row r="15" spans="1:17" ht="45.75" hidden="1" customHeight="1" x14ac:dyDescent="0.2">
      <c r="A15" s="43" t="s">
        <v>3318</v>
      </c>
      <c r="B15" s="376" t="s">
        <v>3319</v>
      </c>
      <c r="C15" s="377"/>
      <c r="D15" s="4"/>
      <c r="E15" s="4"/>
      <c r="F15" s="4"/>
      <c r="G15" s="4"/>
      <c r="H15" s="4"/>
      <c r="I15" s="4"/>
      <c r="J15" s="4"/>
      <c r="K15" s="4"/>
      <c r="L15" s="4"/>
      <c r="M15" s="4"/>
      <c r="N15" s="4"/>
      <c r="O15" s="4"/>
      <c r="P15" s="4"/>
      <c r="Q15" s="4"/>
    </row>
    <row r="16" spans="1:17" ht="51" hidden="1" customHeight="1" x14ac:dyDescent="0.2">
      <c r="A16" s="43" t="s">
        <v>3320</v>
      </c>
      <c r="B16" s="376" t="s">
        <v>3321</v>
      </c>
      <c r="C16" s="377"/>
      <c r="D16" s="4"/>
      <c r="E16" s="4"/>
      <c r="F16" s="4"/>
      <c r="G16" s="4"/>
      <c r="H16" s="4"/>
      <c r="I16" s="4"/>
      <c r="J16" s="4"/>
      <c r="K16" s="4"/>
      <c r="L16" s="4"/>
      <c r="M16" s="4"/>
      <c r="N16" s="4"/>
      <c r="O16" s="4"/>
      <c r="P16" s="4"/>
      <c r="Q16" s="4"/>
    </row>
    <row r="17" spans="1:17" ht="27.75" hidden="1" customHeight="1" x14ac:dyDescent="0.2">
      <c r="A17" s="43" t="s">
        <v>3322</v>
      </c>
      <c r="B17" s="376" t="s">
        <v>3323</v>
      </c>
      <c r="C17" s="377"/>
      <c r="D17" s="4"/>
      <c r="E17" s="4"/>
      <c r="F17" s="4"/>
      <c r="G17" s="4"/>
      <c r="H17" s="4"/>
      <c r="I17" s="4"/>
      <c r="J17" s="4"/>
      <c r="K17" s="4"/>
      <c r="L17" s="4"/>
      <c r="M17" s="4"/>
      <c r="N17" s="4"/>
      <c r="O17" s="4"/>
      <c r="P17" s="4"/>
      <c r="Q17" s="4"/>
    </row>
    <row r="18" spans="1:17" ht="27.75" hidden="1" customHeight="1" x14ac:dyDescent="0.2">
      <c r="A18" s="43" t="s">
        <v>3324</v>
      </c>
      <c r="B18" s="376" t="s">
        <v>3325</v>
      </c>
      <c r="C18" s="377"/>
      <c r="D18" s="4"/>
      <c r="E18" s="4"/>
      <c r="F18" s="4"/>
      <c r="G18" s="4"/>
      <c r="H18" s="4"/>
      <c r="I18" s="4"/>
      <c r="J18" s="4"/>
      <c r="K18" s="4"/>
      <c r="L18" s="4"/>
      <c r="M18" s="4"/>
      <c r="N18" s="4"/>
      <c r="O18" s="4"/>
      <c r="P18" s="4"/>
      <c r="Q18" s="4"/>
    </row>
    <row r="19" spans="1:17" ht="45" hidden="1" customHeight="1" x14ac:dyDescent="0.2">
      <c r="A19" s="43" t="s">
        <v>3324</v>
      </c>
      <c r="B19" s="376" t="s">
        <v>3326</v>
      </c>
      <c r="C19" s="377"/>
      <c r="D19" s="4"/>
      <c r="E19" s="4"/>
      <c r="F19" s="4"/>
      <c r="G19" s="4"/>
      <c r="H19" s="4"/>
      <c r="I19" s="4"/>
      <c r="J19" s="4"/>
      <c r="K19" s="4"/>
      <c r="L19" s="4"/>
      <c r="M19" s="4"/>
      <c r="N19" s="4"/>
      <c r="O19" s="4"/>
      <c r="P19" s="4"/>
      <c r="Q19" s="4"/>
    </row>
    <row r="20" spans="1:17" ht="45" hidden="1" customHeight="1" x14ac:dyDescent="0.2">
      <c r="A20" s="43" t="s">
        <v>3327</v>
      </c>
      <c r="B20" s="376" t="s">
        <v>3328</v>
      </c>
      <c r="C20" s="377"/>
      <c r="D20" s="4"/>
      <c r="E20" s="4"/>
      <c r="F20" s="4"/>
      <c r="G20" s="4"/>
      <c r="H20" s="4"/>
      <c r="I20" s="4"/>
      <c r="J20" s="4"/>
      <c r="K20" s="4"/>
      <c r="L20" s="4"/>
      <c r="M20" s="4"/>
      <c r="N20" s="4"/>
      <c r="O20" s="4"/>
      <c r="P20" s="4"/>
      <c r="Q20" s="4"/>
    </row>
    <row r="21" spans="1:17" ht="30" hidden="1" customHeight="1" x14ac:dyDescent="0.2">
      <c r="A21" s="43" t="s">
        <v>3329</v>
      </c>
      <c r="B21" s="376" t="s">
        <v>3330</v>
      </c>
      <c r="C21" s="377"/>
      <c r="D21" s="4"/>
      <c r="E21" s="4"/>
      <c r="F21" s="4"/>
      <c r="G21" s="4"/>
      <c r="H21" s="4"/>
      <c r="I21" s="4"/>
      <c r="J21" s="4"/>
      <c r="K21" s="4"/>
      <c r="L21" s="4"/>
      <c r="M21" s="4"/>
      <c r="N21" s="4"/>
      <c r="O21" s="4"/>
      <c r="P21" s="4"/>
      <c r="Q21" s="4"/>
    </row>
    <row r="22" spans="1:17" ht="30" hidden="1" customHeight="1" x14ac:dyDescent="0.2">
      <c r="A22" s="43" t="s">
        <v>3331</v>
      </c>
      <c r="B22" s="376" t="s">
        <v>3332</v>
      </c>
      <c r="C22" s="377"/>
      <c r="D22" s="4"/>
      <c r="E22" s="4"/>
      <c r="F22" s="4"/>
      <c r="G22" s="4"/>
      <c r="H22" s="4"/>
      <c r="I22" s="4"/>
      <c r="J22" s="4"/>
      <c r="K22" s="4"/>
      <c r="L22" s="4"/>
      <c r="M22" s="4"/>
      <c r="N22" s="4"/>
      <c r="O22" s="4"/>
      <c r="P22" s="4"/>
      <c r="Q22" s="4"/>
    </row>
    <row r="23" spans="1:17" ht="30" hidden="1" customHeight="1" x14ac:dyDescent="0.2">
      <c r="A23" s="43" t="s">
        <v>3333</v>
      </c>
      <c r="B23" s="376" t="s">
        <v>3334</v>
      </c>
      <c r="C23" s="377"/>
      <c r="D23" s="4"/>
      <c r="E23" s="4"/>
      <c r="F23" s="4"/>
      <c r="G23" s="4"/>
      <c r="H23" s="4"/>
      <c r="I23" s="4"/>
      <c r="J23" s="4"/>
      <c r="K23" s="4"/>
      <c r="L23" s="4"/>
      <c r="M23" s="4"/>
      <c r="N23" s="4"/>
      <c r="O23" s="4"/>
      <c r="P23" s="4"/>
      <c r="Q23" s="4"/>
    </row>
    <row r="24" spans="1:17" ht="30" hidden="1" customHeight="1" x14ac:dyDescent="0.2">
      <c r="A24" s="43" t="s">
        <v>3335</v>
      </c>
      <c r="B24" s="376" t="s">
        <v>3336</v>
      </c>
      <c r="C24" s="377"/>
      <c r="D24" s="4"/>
      <c r="E24" s="4"/>
      <c r="F24" s="4"/>
      <c r="G24" s="4"/>
      <c r="H24" s="4"/>
      <c r="I24" s="4"/>
      <c r="J24" s="4"/>
      <c r="K24" s="4"/>
      <c r="L24" s="4"/>
      <c r="M24" s="4"/>
      <c r="N24" s="4"/>
      <c r="O24" s="4"/>
      <c r="P24" s="4"/>
      <c r="Q24" s="4"/>
    </row>
    <row r="25" spans="1:17" ht="30" hidden="1" customHeight="1" x14ac:dyDescent="0.2">
      <c r="A25" s="43" t="s">
        <v>3337</v>
      </c>
      <c r="B25" s="376" t="s">
        <v>3338</v>
      </c>
      <c r="C25" s="377"/>
      <c r="D25" s="4"/>
      <c r="E25" s="4"/>
      <c r="F25" s="4"/>
      <c r="G25" s="4"/>
      <c r="H25" s="4"/>
      <c r="I25" s="4"/>
      <c r="J25" s="4"/>
      <c r="K25" s="4"/>
      <c r="L25" s="4"/>
      <c r="M25" s="4"/>
      <c r="N25" s="4"/>
      <c r="O25" s="4"/>
      <c r="P25" s="4"/>
      <c r="Q25" s="4"/>
    </row>
    <row r="26" spans="1:17" ht="30" hidden="1" customHeight="1" x14ac:dyDescent="0.2">
      <c r="A26" s="43" t="s">
        <v>3339</v>
      </c>
      <c r="B26" s="376" t="s">
        <v>3340</v>
      </c>
      <c r="C26" s="377"/>
      <c r="D26" s="4"/>
      <c r="E26" s="4"/>
      <c r="F26" s="4"/>
      <c r="G26" s="4"/>
      <c r="H26" s="4"/>
      <c r="I26" s="4"/>
      <c r="J26" s="4"/>
      <c r="K26" s="4"/>
      <c r="L26" s="4"/>
      <c r="M26" s="4"/>
      <c r="N26" s="4"/>
      <c r="O26" s="4"/>
      <c r="P26" s="4"/>
      <c r="Q26" s="4"/>
    </row>
    <row r="27" spans="1:17" ht="70.5" hidden="1" customHeight="1" x14ac:dyDescent="0.2">
      <c r="A27" s="43" t="s">
        <v>3341</v>
      </c>
      <c r="B27" s="376" t="s">
        <v>3342</v>
      </c>
      <c r="C27" s="377"/>
      <c r="D27" s="4"/>
      <c r="E27" s="4"/>
      <c r="F27" s="4"/>
      <c r="G27" s="4"/>
      <c r="H27" s="4"/>
      <c r="I27" s="4"/>
      <c r="J27" s="4"/>
      <c r="K27" s="4"/>
      <c r="L27" s="4"/>
      <c r="M27" s="4"/>
      <c r="N27" s="4"/>
      <c r="O27" s="4"/>
      <c r="P27" s="4"/>
      <c r="Q27" s="4"/>
    </row>
    <row r="28" spans="1:17" ht="48" hidden="1" customHeight="1" x14ac:dyDescent="0.2">
      <c r="A28" s="43" t="s">
        <v>3343</v>
      </c>
      <c r="B28" s="376" t="s">
        <v>3344</v>
      </c>
      <c r="C28" s="377"/>
      <c r="D28" s="4"/>
      <c r="E28" s="4"/>
      <c r="F28" s="4"/>
      <c r="G28" s="4"/>
      <c r="H28" s="4"/>
      <c r="I28" s="4"/>
      <c r="J28" s="4"/>
      <c r="K28" s="4"/>
      <c r="L28" s="4"/>
      <c r="M28" s="4"/>
      <c r="N28" s="4"/>
      <c r="O28" s="4"/>
      <c r="P28" s="4"/>
      <c r="Q28" s="4"/>
    </row>
    <row r="29" spans="1:17" ht="100.5" hidden="1" customHeight="1" x14ac:dyDescent="0.2">
      <c r="A29" s="43" t="s">
        <v>3345</v>
      </c>
      <c r="B29" s="376" t="s">
        <v>3346</v>
      </c>
      <c r="C29" s="377"/>
      <c r="D29" s="4"/>
      <c r="E29" s="4"/>
      <c r="F29" s="4"/>
      <c r="G29" s="4"/>
      <c r="H29" s="4"/>
      <c r="I29" s="4"/>
      <c r="J29" s="4"/>
      <c r="K29" s="4"/>
      <c r="L29" s="4"/>
      <c r="M29" s="4"/>
      <c r="N29" s="4"/>
      <c r="O29" s="4"/>
      <c r="P29" s="4"/>
      <c r="Q29" s="4"/>
    </row>
    <row r="30" spans="1:17" ht="45" hidden="1" customHeight="1" x14ac:dyDescent="0.2">
      <c r="A30" s="43" t="s">
        <v>3347</v>
      </c>
      <c r="B30" s="376" t="s">
        <v>3348</v>
      </c>
      <c r="C30" s="377"/>
      <c r="D30" s="4"/>
      <c r="E30" s="4"/>
      <c r="F30" s="4"/>
      <c r="G30" s="4"/>
      <c r="H30" s="4"/>
      <c r="I30" s="4"/>
      <c r="J30" s="4"/>
      <c r="K30" s="4"/>
      <c r="L30" s="4"/>
      <c r="M30" s="4"/>
      <c r="N30" s="4"/>
      <c r="O30" s="4"/>
      <c r="P30" s="4"/>
      <c r="Q30" s="4"/>
    </row>
    <row r="31" spans="1:17" ht="45" hidden="1" customHeight="1" x14ac:dyDescent="0.2">
      <c r="A31" s="43" t="s">
        <v>3349</v>
      </c>
      <c r="B31" s="376" t="s">
        <v>3350</v>
      </c>
      <c r="C31" s="377"/>
      <c r="D31" s="4"/>
      <c r="E31" s="4"/>
      <c r="F31" s="4"/>
      <c r="G31" s="4"/>
      <c r="H31" s="4"/>
      <c r="I31" s="4"/>
      <c r="J31" s="4"/>
      <c r="K31" s="4"/>
      <c r="L31" s="4"/>
      <c r="M31" s="4"/>
      <c r="N31" s="4"/>
      <c r="O31" s="4"/>
      <c r="P31" s="4"/>
      <c r="Q31" s="4"/>
    </row>
    <row r="32" spans="1:17" ht="45" hidden="1" customHeight="1" x14ac:dyDescent="0.2">
      <c r="A32" s="43" t="s">
        <v>3351</v>
      </c>
      <c r="B32" s="376" t="s">
        <v>3352</v>
      </c>
      <c r="C32" s="377"/>
      <c r="D32" s="4"/>
      <c r="E32" s="4"/>
      <c r="F32" s="4"/>
      <c r="G32" s="4"/>
      <c r="H32" s="4"/>
      <c r="I32" s="4"/>
      <c r="J32" s="4"/>
      <c r="K32" s="4"/>
      <c r="L32" s="4"/>
      <c r="M32" s="4"/>
      <c r="N32" s="4"/>
      <c r="O32" s="4"/>
      <c r="P32" s="4"/>
      <c r="Q32" s="4"/>
    </row>
    <row r="33" spans="1:17" ht="72" hidden="1" customHeight="1" x14ac:dyDescent="0.2">
      <c r="A33" s="43" t="s">
        <v>3353</v>
      </c>
      <c r="B33" s="376" t="s">
        <v>3354</v>
      </c>
      <c r="C33" s="377"/>
      <c r="D33" s="4"/>
      <c r="E33" s="4"/>
      <c r="F33" s="4"/>
      <c r="G33" s="4"/>
      <c r="H33" s="4"/>
      <c r="I33" s="4"/>
      <c r="J33" s="4"/>
      <c r="K33" s="4"/>
      <c r="L33" s="4"/>
      <c r="M33" s="4"/>
      <c r="N33" s="4"/>
      <c r="O33" s="4"/>
      <c r="P33" s="4"/>
      <c r="Q33" s="4"/>
    </row>
    <row r="34" spans="1:17" ht="79.5" hidden="1" customHeight="1" x14ac:dyDescent="0.2">
      <c r="A34" s="43" t="s">
        <v>3355</v>
      </c>
      <c r="B34" s="376" t="s">
        <v>3356</v>
      </c>
      <c r="C34" s="377"/>
      <c r="D34" s="4"/>
      <c r="E34" s="4"/>
      <c r="F34" s="4"/>
      <c r="G34" s="4"/>
      <c r="H34" s="4"/>
      <c r="I34" s="4"/>
      <c r="J34" s="4"/>
      <c r="K34" s="4"/>
      <c r="L34" s="4"/>
      <c r="M34" s="4"/>
      <c r="N34" s="4"/>
      <c r="O34" s="4"/>
      <c r="P34" s="4"/>
      <c r="Q34" s="4"/>
    </row>
    <row r="35" spans="1:17" ht="70.5" hidden="1" customHeight="1" x14ac:dyDescent="0.2">
      <c r="A35" s="43" t="s">
        <v>3357</v>
      </c>
      <c r="B35" s="376" t="s">
        <v>3358</v>
      </c>
      <c r="C35" s="377"/>
      <c r="D35" s="4"/>
      <c r="E35" s="4"/>
      <c r="F35" s="4"/>
      <c r="G35" s="4"/>
      <c r="H35" s="4"/>
      <c r="I35" s="4"/>
      <c r="J35" s="4"/>
      <c r="K35" s="4"/>
      <c r="L35" s="4"/>
      <c r="M35" s="4"/>
      <c r="N35" s="4"/>
      <c r="O35" s="4"/>
      <c r="P35" s="4"/>
      <c r="Q35" s="4"/>
    </row>
    <row r="36" spans="1:17" ht="45.75" hidden="1" customHeight="1" x14ac:dyDescent="0.2">
      <c r="A36" s="43" t="s">
        <v>3359</v>
      </c>
      <c r="B36" s="376" t="s">
        <v>3360</v>
      </c>
      <c r="C36" s="377"/>
      <c r="D36" s="4"/>
      <c r="E36" s="4"/>
      <c r="F36" s="4"/>
      <c r="G36" s="4"/>
      <c r="H36" s="4"/>
      <c r="I36" s="4"/>
      <c r="J36" s="4"/>
      <c r="K36" s="4"/>
      <c r="L36" s="4"/>
      <c r="M36" s="4"/>
      <c r="N36" s="4"/>
      <c r="O36" s="4"/>
      <c r="P36" s="4"/>
      <c r="Q36" s="4"/>
    </row>
    <row r="37" spans="1:17" ht="54.75" hidden="1" customHeight="1" x14ac:dyDescent="0.2">
      <c r="A37" s="43" t="s">
        <v>3361</v>
      </c>
      <c r="B37" s="376" t="s">
        <v>3362</v>
      </c>
      <c r="C37" s="377"/>
      <c r="D37" s="4"/>
      <c r="E37" s="4"/>
      <c r="F37" s="4"/>
      <c r="G37" s="4"/>
      <c r="H37" s="4"/>
      <c r="I37" s="4"/>
      <c r="J37" s="4"/>
      <c r="K37" s="4"/>
      <c r="L37" s="4"/>
      <c r="M37" s="4"/>
      <c r="N37" s="4"/>
      <c r="O37" s="4"/>
      <c r="P37" s="4"/>
      <c r="Q37" s="4"/>
    </row>
    <row r="38" spans="1:17" ht="37.5" hidden="1" customHeight="1" x14ac:dyDescent="0.2">
      <c r="A38" s="43" t="s">
        <v>3363</v>
      </c>
      <c r="B38" s="376" t="s">
        <v>3364</v>
      </c>
      <c r="C38" s="377"/>
      <c r="D38" s="4"/>
      <c r="E38" s="4"/>
      <c r="F38" s="4"/>
      <c r="G38" s="4"/>
      <c r="H38" s="4"/>
      <c r="I38" s="4"/>
      <c r="J38" s="4"/>
      <c r="K38" s="4"/>
      <c r="L38" s="4"/>
      <c r="M38" s="4"/>
      <c r="N38" s="4"/>
      <c r="O38" s="4"/>
      <c r="P38" s="4"/>
      <c r="Q38" s="4"/>
    </row>
    <row r="39" spans="1:17" ht="61.5" hidden="1" customHeight="1" x14ac:dyDescent="0.2">
      <c r="A39" s="43" t="s">
        <v>3365</v>
      </c>
      <c r="B39" s="376" t="s">
        <v>3366</v>
      </c>
      <c r="C39" s="377"/>
      <c r="D39" s="4"/>
      <c r="E39" s="4"/>
      <c r="F39" s="4"/>
      <c r="G39" s="4"/>
      <c r="H39" s="4"/>
      <c r="I39" s="4"/>
      <c r="J39" s="4"/>
      <c r="K39" s="4"/>
      <c r="L39" s="4"/>
      <c r="M39" s="4"/>
      <c r="N39" s="4"/>
      <c r="O39" s="4"/>
      <c r="P39" s="4"/>
      <c r="Q39" s="4"/>
    </row>
    <row r="40" spans="1:17" ht="53.25" hidden="1" customHeight="1" x14ac:dyDescent="0.2">
      <c r="A40" s="43" t="s">
        <v>3367</v>
      </c>
      <c r="B40" s="376" t="s">
        <v>3368</v>
      </c>
      <c r="C40" s="377"/>
      <c r="D40" s="4"/>
      <c r="E40" s="4"/>
      <c r="F40" s="4"/>
      <c r="G40" s="4"/>
      <c r="H40" s="4"/>
      <c r="I40" s="4"/>
      <c r="J40" s="4"/>
      <c r="K40" s="4"/>
      <c r="L40" s="4"/>
      <c r="M40" s="4"/>
      <c r="N40" s="4"/>
      <c r="O40" s="4"/>
      <c r="P40" s="4"/>
      <c r="Q40" s="4"/>
    </row>
    <row r="41" spans="1:17" ht="73.5" hidden="1" customHeight="1" x14ac:dyDescent="0.2">
      <c r="A41" s="43" t="s">
        <v>3369</v>
      </c>
      <c r="B41" s="376" t="s">
        <v>3370</v>
      </c>
      <c r="C41" s="377"/>
      <c r="D41" s="4"/>
      <c r="E41" s="4"/>
      <c r="F41" s="4"/>
      <c r="G41" s="4"/>
      <c r="H41" s="4"/>
      <c r="I41" s="4"/>
      <c r="J41" s="4"/>
      <c r="K41" s="4"/>
      <c r="L41" s="4"/>
      <c r="M41" s="4"/>
      <c r="N41" s="4"/>
      <c r="O41" s="4"/>
      <c r="P41" s="4"/>
      <c r="Q41" s="4"/>
    </row>
    <row r="42" spans="1:17" ht="57.75" hidden="1" customHeight="1" x14ac:dyDescent="0.2">
      <c r="A42" s="43" t="s">
        <v>3371</v>
      </c>
      <c r="B42" s="376" t="s">
        <v>3372</v>
      </c>
      <c r="C42" s="377"/>
      <c r="D42" s="4"/>
      <c r="E42" s="4"/>
      <c r="F42" s="4"/>
      <c r="G42" s="4"/>
      <c r="H42" s="4"/>
      <c r="I42" s="4"/>
      <c r="J42" s="4"/>
      <c r="K42" s="4"/>
      <c r="L42" s="4"/>
      <c r="M42" s="4"/>
      <c r="N42" s="4"/>
      <c r="O42" s="4"/>
      <c r="P42" s="4"/>
      <c r="Q42" s="4"/>
    </row>
    <row r="43" spans="1:17" ht="84" hidden="1" customHeight="1" x14ac:dyDescent="0.2">
      <c r="A43" s="43" t="s">
        <v>3373</v>
      </c>
      <c r="B43" s="376" t="s">
        <v>3374</v>
      </c>
      <c r="C43" s="377"/>
      <c r="D43" s="4"/>
      <c r="E43" s="4"/>
      <c r="F43" s="4"/>
      <c r="G43" s="4"/>
      <c r="H43" s="4"/>
      <c r="I43" s="4"/>
      <c r="J43" s="4"/>
      <c r="K43" s="4"/>
      <c r="L43" s="4"/>
      <c r="M43" s="4"/>
      <c r="N43" s="4"/>
      <c r="O43" s="4"/>
      <c r="P43" s="4"/>
      <c r="Q43" s="4"/>
    </row>
    <row r="44" spans="1:17" ht="48" hidden="1" customHeight="1" x14ac:dyDescent="0.2">
      <c r="A44" s="43" t="s">
        <v>3375</v>
      </c>
      <c r="B44" s="376" t="s">
        <v>3376</v>
      </c>
      <c r="C44" s="377"/>
      <c r="D44" s="4"/>
      <c r="E44" s="4"/>
      <c r="F44" s="4"/>
      <c r="G44" s="4"/>
      <c r="H44" s="4"/>
      <c r="I44" s="4"/>
      <c r="J44" s="4"/>
      <c r="K44" s="4"/>
      <c r="L44" s="4"/>
      <c r="M44" s="4"/>
      <c r="N44" s="4"/>
      <c r="O44" s="4"/>
      <c r="P44" s="4"/>
      <c r="Q44" s="4"/>
    </row>
    <row r="45" spans="1:17" ht="57" hidden="1" customHeight="1" x14ac:dyDescent="0.2">
      <c r="A45" s="43" t="s">
        <v>3377</v>
      </c>
      <c r="B45" s="376" t="s">
        <v>3378</v>
      </c>
      <c r="C45" s="377"/>
      <c r="D45" s="4"/>
      <c r="E45" s="4"/>
      <c r="F45" s="4"/>
      <c r="G45" s="4"/>
      <c r="H45" s="4"/>
      <c r="I45" s="4"/>
      <c r="J45" s="4"/>
      <c r="K45" s="4"/>
      <c r="L45" s="4"/>
      <c r="M45" s="4"/>
      <c r="N45" s="4"/>
      <c r="O45" s="4"/>
      <c r="P45" s="4"/>
      <c r="Q45" s="4"/>
    </row>
    <row r="46" spans="1:17" ht="73.5" hidden="1" customHeight="1" x14ac:dyDescent="0.2">
      <c r="A46" s="43" t="s">
        <v>3379</v>
      </c>
      <c r="B46" s="381" t="s">
        <v>3380</v>
      </c>
      <c r="C46" s="377"/>
      <c r="D46" s="41"/>
      <c r="E46" s="4"/>
      <c r="F46" s="4"/>
      <c r="G46" s="4"/>
      <c r="H46" s="4"/>
      <c r="I46" s="4"/>
      <c r="J46" s="4"/>
      <c r="K46" s="4"/>
      <c r="L46" s="4"/>
      <c r="M46" s="4"/>
      <c r="N46" s="4"/>
      <c r="O46" s="4"/>
      <c r="P46" s="4"/>
      <c r="Q46" s="4"/>
    </row>
    <row r="47" spans="1:17" ht="66" hidden="1" customHeight="1" x14ac:dyDescent="0.2">
      <c r="A47" s="48" t="s">
        <v>3381</v>
      </c>
      <c r="B47" s="382" t="s">
        <v>3382</v>
      </c>
      <c r="C47" s="382"/>
      <c r="D47" s="4"/>
      <c r="E47" s="4"/>
      <c r="F47" s="4"/>
      <c r="G47" s="4"/>
      <c r="H47" s="4"/>
      <c r="I47" s="4"/>
      <c r="J47" s="4"/>
      <c r="K47" s="4"/>
      <c r="L47" s="4"/>
      <c r="M47" s="4"/>
      <c r="N47" s="4"/>
      <c r="O47" s="4"/>
      <c r="P47" s="4"/>
      <c r="Q47" s="4"/>
    </row>
    <row r="48" spans="1:17" ht="123.75" customHeight="1" x14ac:dyDescent="0.2">
      <c r="A48" s="271" t="s">
        <v>3383</v>
      </c>
      <c r="B48" s="380" t="s">
        <v>3384</v>
      </c>
      <c r="C48" s="379"/>
      <c r="D48" s="4"/>
      <c r="E48" s="4"/>
      <c r="F48" s="4"/>
      <c r="G48" s="4"/>
      <c r="H48" s="4"/>
      <c r="I48" s="4"/>
      <c r="J48" s="4"/>
      <c r="K48" s="4"/>
      <c r="L48" s="4"/>
      <c r="M48" s="4"/>
      <c r="N48" s="4"/>
      <c r="O48" s="4"/>
      <c r="P48" s="4"/>
      <c r="Q48" s="4"/>
    </row>
    <row r="49" spans="1:17" ht="34.5" customHeight="1" x14ac:dyDescent="0.2">
      <c r="A49" s="271" t="s">
        <v>3385</v>
      </c>
      <c r="B49" s="378" t="s">
        <v>3386</v>
      </c>
      <c r="C49" s="379"/>
      <c r="D49" s="4"/>
      <c r="E49" s="4"/>
      <c r="F49" s="4"/>
      <c r="G49" s="4"/>
      <c r="H49" s="4"/>
      <c r="I49" s="4"/>
      <c r="J49" s="4"/>
      <c r="K49" s="4"/>
      <c r="L49" s="4"/>
      <c r="M49" s="4"/>
      <c r="N49" s="4"/>
      <c r="O49" s="4"/>
      <c r="P49" s="4"/>
      <c r="Q49" s="4"/>
    </row>
    <row r="50" spans="1:17" ht="34.5" customHeight="1" x14ac:dyDescent="0.2">
      <c r="A50" s="271" t="s">
        <v>3387</v>
      </c>
      <c r="B50" s="378" t="s">
        <v>3388</v>
      </c>
      <c r="C50" s="379"/>
      <c r="D50" s="4"/>
      <c r="E50" s="4"/>
      <c r="F50" s="4"/>
      <c r="G50" s="4"/>
      <c r="H50" s="4"/>
      <c r="I50" s="4"/>
      <c r="J50" s="4"/>
      <c r="K50" s="4"/>
      <c r="L50" s="4"/>
      <c r="M50" s="4"/>
      <c r="N50" s="4"/>
      <c r="O50" s="4"/>
      <c r="P50" s="4"/>
      <c r="Q50" s="4"/>
    </row>
    <row r="51" spans="1:17" ht="31.5" customHeight="1" x14ac:dyDescent="0.2">
      <c r="A51" s="271" t="s">
        <v>3389</v>
      </c>
      <c r="B51" s="378" t="s">
        <v>3390</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abSelected="1" topLeftCell="A5"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30816</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41"/>
      <c r="F8" s="332" t="s">
        <v>31</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32</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9">
        <v>21</v>
      </c>
      <c r="E10" s="341"/>
      <c r="F10" s="332" t="s">
        <v>34</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35</v>
      </c>
      <c r="G11" s="346"/>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37</v>
      </c>
      <c r="B15" s="326" t="s">
        <v>38</v>
      </c>
      <c r="C15" s="327"/>
      <c r="D15" s="327"/>
      <c r="E15" s="327"/>
      <c r="F15" s="328"/>
      <c r="G15" s="264" t="s">
        <v>39</v>
      </c>
      <c r="H15" s="264" t="s">
        <v>40</v>
      </c>
      <c r="I15" s="265" t="s">
        <v>41</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481364</v>
      </c>
      <c r="I16" s="172">
        <f>'PR-RAS'!E6</f>
        <v>459613.06</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432277</v>
      </c>
      <c r="I17" s="172">
        <f>'PR-RAS'!E151</f>
        <v>403971.62000000005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1.1641532182693481E-10</v>
      </c>
      <c r="J19" s="4"/>
      <c r="K19" s="4"/>
      <c r="L19" s="4"/>
      <c r="M19" s="4"/>
      <c r="N19" s="4"/>
      <c r="O19" s="4"/>
      <c r="P19" s="4"/>
      <c r="Q19" s="4"/>
      <c r="R19" s="4"/>
      <c r="S19" s="4"/>
      <c r="T19" s="4"/>
      <c r="U19" s="4"/>
      <c r="V19" s="4"/>
      <c r="W19" s="4"/>
      <c r="X19" s="4"/>
    </row>
    <row r="20" spans="1:24" ht="12.75" customHeight="1" x14ac:dyDescent="0.2">
      <c r="A20" s="329" t="s">
        <v>31</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42</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34</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35</v>
      </c>
      <c r="B33" s="325" t="str">
        <f>OBVEZE!B5</f>
        <v>Stanje obveza 1. siječnja (=stanju obveza iz Izvještaja o obvezama na 31. prosinca prethodne godine)</v>
      </c>
      <c r="C33" s="321"/>
      <c r="D33" s="321"/>
      <c r="E33" s="321"/>
      <c r="F33" s="322"/>
      <c r="G33" s="159" t="str">
        <f>OBVEZE!C5</f>
        <v>V001</v>
      </c>
      <c r="H33" s="182" t="s">
        <v>43</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43</v>
      </c>
      <c r="I34" s="177">
        <f>OBVEZE!D42</f>
        <v>0</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43</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43</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44</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topLeftCell="A646" zoomScaleNormal="100" workbookViewId="0">
      <selection activeCell="H670" sqref="H67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45</v>
      </c>
      <c r="B2" s="352"/>
      <c r="C2" s="352"/>
      <c r="D2" s="352"/>
      <c r="E2" s="352"/>
      <c r="F2" s="352"/>
    </row>
    <row r="3" spans="1:25" s="224" customFormat="1" ht="48" x14ac:dyDescent="0.2">
      <c r="A3" s="310" t="s">
        <v>46</v>
      </c>
      <c r="B3" s="311" t="s">
        <v>38</v>
      </c>
      <c r="C3" s="285" t="s">
        <v>39</v>
      </c>
      <c r="D3" s="311" t="s">
        <v>47</v>
      </c>
      <c r="E3" s="311" t="s">
        <v>48</v>
      </c>
      <c r="F3" s="286"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481364</v>
      </c>
      <c r="E6" s="53">
        <f>E7+E44+E50+E82+E106+E124+E133+E139</f>
        <v>459613.06</v>
      </c>
      <c r="F6" s="54">
        <f t="shared" ref="F6:F131" si="0">IF(D6&lt;&gt;0,IF(E6/D6&gt;=100,"&gt;&gt;100",E6/D6*100),"-")</f>
        <v>95.481394537190155</v>
      </c>
    </row>
    <row r="7" spans="1:25" ht="12.75" customHeight="1" x14ac:dyDescent="0.2">
      <c r="A7" s="55">
        <v>61</v>
      </c>
      <c r="B7" s="309" t="s">
        <v>54</v>
      </c>
      <c r="C7" s="52" t="s">
        <v>55</v>
      </c>
      <c r="D7" s="53">
        <f t="shared" ref="D7:E7" si="1">D8+D17+D23+D29+D37+D40</f>
        <v>0</v>
      </c>
      <c r="E7" s="53">
        <f t="shared" si="1"/>
        <v>0</v>
      </c>
      <c r="F7" s="54" t="str">
        <f t="shared" si="0"/>
        <v>-</v>
      </c>
    </row>
    <row r="8" spans="1:25" ht="12.75" customHeight="1" x14ac:dyDescent="0.2">
      <c r="A8" s="55">
        <v>611</v>
      </c>
      <c r="B8" s="87" t="s">
        <v>56</v>
      </c>
      <c r="C8" s="52" t="s">
        <v>57</v>
      </c>
      <c r="D8" s="53">
        <f t="shared" ref="D8:E8" si="2">SUM(D9:D14)-D15-D16</f>
        <v>0</v>
      </c>
      <c r="E8" s="53">
        <f t="shared" si="2"/>
        <v>0</v>
      </c>
      <c r="F8" s="54" t="str">
        <f t="shared" si="0"/>
        <v>-</v>
      </c>
    </row>
    <row r="9" spans="1:25" ht="12.75" customHeight="1" x14ac:dyDescent="0.2">
      <c r="A9" s="55">
        <v>6111</v>
      </c>
      <c r="B9" s="87" t="s">
        <v>58</v>
      </c>
      <c r="C9" s="52" t="s">
        <v>59</v>
      </c>
      <c r="D9" s="244">
        <v>0</v>
      </c>
      <c r="E9" s="244">
        <v>0</v>
      </c>
      <c r="F9" s="54" t="str">
        <f t="shared" si="0"/>
        <v>-</v>
      </c>
    </row>
    <row r="10" spans="1:25" ht="12.75" customHeight="1" x14ac:dyDescent="0.2">
      <c r="A10" s="55">
        <v>6112</v>
      </c>
      <c r="B10" s="87" t="s">
        <v>60</v>
      </c>
      <c r="C10" s="52" t="s">
        <v>61</v>
      </c>
      <c r="D10" s="244">
        <v>0</v>
      </c>
      <c r="E10" s="244">
        <v>0</v>
      </c>
      <c r="F10" s="54" t="str">
        <f t="shared" si="0"/>
        <v>-</v>
      </c>
    </row>
    <row r="11" spans="1:25" ht="12.75" customHeight="1" x14ac:dyDescent="0.2">
      <c r="A11" s="55">
        <v>6113</v>
      </c>
      <c r="B11" s="87" t="s">
        <v>62</v>
      </c>
      <c r="C11" s="52" t="s">
        <v>63</v>
      </c>
      <c r="D11" s="244">
        <v>0</v>
      </c>
      <c r="E11" s="244">
        <v>0</v>
      </c>
      <c r="F11" s="54" t="str">
        <f t="shared" si="0"/>
        <v>-</v>
      </c>
    </row>
    <row r="12" spans="1:25" ht="12.75" customHeight="1" x14ac:dyDescent="0.2">
      <c r="A12" s="55">
        <v>6114</v>
      </c>
      <c r="B12" s="87" t="s">
        <v>64</v>
      </c>
      <c r="C12" s="52" t="s">
        <v>65</v>
      </c>
      <c r="D12" s="244">
        <v>0</v>
      </c>
      <c r="E12" s="244">
        <v>0</v>
      </c>
      <c r="F12" s="54" t="str">
        <f t="shared" si="0"/>
        <v>-</v>
      </c>
    </row>
    <row r="13" spans="1:25" ht="12.75" customHeight="1" x14ac:dyDescent="0.2">
      <c r="A13" s="55">
        <v>6115</v>
      </c>
      <c r="B13" s="87" t="s">
        <v>66</v>
      </c>
      <c r="C13" s="52" t="s">
        <v>67</v>
      </c>
      <c r="D13" s="244">
        <v>0</v>
      </c>
      <c r="E13" s="244">
        <v>0</v>
      </c>
      <c r="F13" s="54" t="str">
        <f t="shared" si="0"/>
        <v>-</v>
      </c>
    </row>
    <row r="14" spans="1:25" ht="12.75" customHeight="1" x14ac:dyDescent="0.2">
      <c r="A14" s="55">
        <v>6116</v>
      </c>
      <c r="B14" s="87" t="s">
        <v>68</v>
      </c>
      <c r="C14" s="52" t="s">
        <v>69</v>
      </c>
      <c r="D14" s="244">
        <v>0</v>
      </c>
      <c r="E14" s="244">
        <v>0</v>
      </c>
      <c r="F14" s="54" t="str">
        <f t="shared" si="0"/>
        <v>-</v>
      </c>
    </row>
    <row r="15" spans="1:25" ht="12.75" customHeight="1" x14ac:dyDescent="0.2">
      <c r="A15" s="55">
        <v>6117</v>
      </c>
      <c r="B15" s="87" t="s">
        <v>70</v>
      </c>
      <c r="C15" s="52" t="s">
        <v>71</v>
      </c>
      <c r="D15" s="244">
        <v>0</v>
      </c>
      <c r="E15" s="244">
        <v>0</v>
      </c>
      <c r="F15" s="54" t="str">
        <f t="shared" si="0"/>
        <v>-</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0</v>
      </c>
      <c r="E23" s="53">
        <f t="shared" si="4"/>
        <v>0</v>
      </c>
      <c r="F23" s="54" t="str">
        <f t="shared" si="0"/>
        <v>-</v>
      </c>
    </row>
    <row r="24" spans="1:6" ht="12.75" customHeight="1" x14ac:dyDescent="0.2">
      <c r="A24" s="55">
        <v>6131</v>
      </c>
      <c r="B24" s="87" t="s">
        <v>88</v>
      </c>
      <c r="C24" s="52" t="s">
        <v>89</v>
      </c>
      <c r="D24" s="244">
        <v>0</v>
      </c>
      <c r="E24" s="244">
        <v>0</v>
      </c>
      <c r="F24" s="54" t="str">
        <f t="shared" si="0"/>
        <v>-</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0</v>
      </c>
      <c r="E27" s="244">
        <v>0</v>
      </c>
      <c r="F27" s="54" t="str">
        <f t="shared" si="0"/>
        <v>-</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0</v>
      </c>
      <c r="E29" s="53">
        <f t="shared" si="5"/>
        <v>0</v>
      </c>
      <c r="F29" s="54" t="str">
        <f t="shared" si="0"/>
        <v>-</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0</v>
      </c>
      <c r="E31" s="244">
        <v>0</v>
      </c>
      <c r="F31" s="54" t="str">
        <f t="shared" si="0"/>
        <v>-</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0</v>
      </c>
      <c r="E33" s="244">
        <v>0</v>
      </c>
      <c r="F33" s="54" t="str">
        <f t="shared" si="0"/>
        <v>-</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38400</v>
      </c>
      <c r="E50" s="53">
        <f>E51+E54+E59+E62+E65+E68+E71+E74+E77</f>
        <v>39803.82</v>
      </c>
      <c r="F50" s="54">
        <f t="shared" si="0"/>
        <v>103.65578124999999</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0</v>
      </c>
      <c r="E54" s="53">
        <f t="shared" si="11"/>
        <v>0</v>
      </c>
      <c r="F54" s="54" t="str">
        <f t="shared" si="0"/>
        <v>-</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v>0</v>
      </c>
      <c r="E57" s="244">
        <v>0</v>
      </c>
      <c r="F57" s="54" t="str">
        <f t="shared" si="0"/>
        <v>-</v>
      </c>
    </row>
    <row r="58" spans="1:6" ht="12.75" customHeight="1" x14ac:dyDescent="0.2">
      <c r="A58" s="55">
        <v>6324</v>
      </c>
      <c r="B58" s="88" t="s">
        <v>156</v>
      </c>
      <c r="C58" s="52" t="s">
        <v>157</v>
      </c>
      <c r="D58" s="244">
        <v>0</v>
      </c>
      <c r="E58" s="244">
        <v>0</v>
      </c>
      <c r="F58" s="54" t="str">
        <f t="shared" si="0"/>
        <v>-</v>
      </c>
    </row>
    <row r="59" spans="1:6" ht="24" x14ac:dyDescent="0.2">
      <c r="A59" s="55">
        <v>633</v>
      </c>
      <c r="B59" s="88" t="s">
        <v>158</v>
      </c>
      <c r="C59" s="52" t="s">
        <v>159</v>
      </c>
      <c r="D59" s="53">
        <f t="shared" ref="D59:E59" si="12">SUM(D60:D61)</f>
        <v>0</v>
      </c>
      <c r="E59" s="53">
        <f t="shared" si="12"/>
        <v>0</v>
      </c>
      <c r="F59" s="54" t="str">
        <f t="shared" si="0"/>
        <v>-</v>
      </c>
    </row>
    <row r="60" spans="1:6" ht="24" x14ac:dyDescent="0.2">
      <c r="A60" s="55">
        <v>6331</v>
      </c>
      <c r="B60" s="88" t="s">
        <v>160</v>
      </c>
      <c r="C60" s="52" t="s">
        <v>161</v>
      </c>
      <c r="D60" s="244">
        <v>0</v>
      </c>
      <c r="E60" s="244">
        <v>0</v>
      </c>
      <c r="F60" s="54" t="str">
        <f t="shared" si="0"/>
        <v>-</v>
      </c>
    </row>
    <row r="61" spans="1:6" ht="24" x14ac:dyDescent="0.2">
      <c r="A61" s="55">
        <v>6332</v>
      </c>
      <c r="B61" s="88" t="s">
        <v>162</v>
      </c>
      <c r="C61" s="52" t="s">
        <v>163</v>
      </c>
      <c r="D61" s="244">
        <v>0</v>
      </c>
      <c r="E61" s="244">
        <v>0</v>
      </c>
      <c r="F61" s="54" t="str">
        <f t="shared" si="0"/>
        <v>-</v>
      </c>
    </row>
    <row r="62" spans="1:6" ht="12.75" customHeight="1" x14ac:dyDescent="0.2">
      <c r="A62" s="55">
        <v>634</v>
      </c>
      <c r="B62" s="87" t="s">
        <v>164</v>
      </c>
      <c r="C62" s="52" t="s">
        <v>165</v>
      </c>
      <c r="D62" s="53">
        <f t="shared" ref="D62:E62" si="13">SUM(D63:D64)</f>
        <v>0</v>
      </c>
      <c r="E62" s="53">
        <f t="shared" si="13"/>
        <v>0</v>
      </c>
      <c r="F62" s="54" t="str">
        <f t="shared" si="0"/>
        <v>-</v>
      </c>
    </row>
    <row r="63" spans="1:6" ht="12.75" customHeight="1" x14ac:dyDescent="0.2">
      <c r="A63" s="55">
        <v>6341</v>
      </c>
      <c r="B63" s="87" t="s">
        <v>166</v>
      </c>
      <c r="C63" s="52" t="s">
        <v>167</v>
      </c>
      <c r="D63" s="244">
        <v>0</v>
      </c>
      <c r="E63" s="244">
        <v>0</v>
      </c>
      <c r="F63" s="54" t="str">
        <f t="shared" si="0"/>
        <v>-</v>
      </c>
    </row>
    <row r="64" spans="1:6" ht="12.75" customHeight="1" x14ac:dyDescent="0.2">
      <c r="A64" s="55">
        <v>6342</v>
      </c>
      <c r="B64" s="87" t="s">
        <v>168</v>
      </c>
      <c r="C64" s="52" t="s">
        <v>169</v>
      </c>
      <c r="D64" s="244">
        <v>0</v>
      </c>
      <c r="E64" s="244">
        <v>0</v>
      </c>
      <c r="F64" s="54" t="str">
        <f t="shared" si="0"/>
        <v>-</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v>0</v>
      </c>
      <c r="E66" s="244">
        <v>0</v>
      </c>
      <c r="F66" s="54" t="str">
        <f t="shared" si="0"/>
        <v>-</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38400</v>
      </c>
      <c r="E68" s="53">
        <f t="shared" si="15"/>
        <v>39803.82</v>
      </c>
      <c r="F68" s="54">
        <f t="shared" si="0"/>
        <v>103.65578124999999</v>
      </c>
    </row>
    <row r="69" spans="1:6" ht="12.75" customHeight="1" x14ac:dyDescent="0.2">
      <c r="A69" s="55" t="s">
        <v>178</v>
      </c>
      <c r="B69" s="87" t="s">
        <v>179</v>
      </c>
      <c r="C69" s="52" t="s">
        <v>178</v>
      </c>
      <c r="D69" s="244">
        <v>0</v>
      </c>
      <c r="E69" s="244">
        <v>0</v>
      </c>
      <c r="F69" s="54" t="str">
        <f t="shared" si="0"/>
        <v>-</v>
      </c>
    </row>
    <row r="70" spans="1:6" ht="24" x14ac:dyDescent="0.2">
      <c r="A70" s="55" t="s">
        <v>180</v>
      </c>
      <c r="B70" s="87" t="s">
        <v>181</v>
      </c>
      <c r="C70" s="52" t="s">
        <v>180</v>
      </c>
      <c r="D70" s="244">
        <v>38400</v>
      </c>
      <c r="E70" s="244">
        <v>39803.82</v>
      </c>
      <c r="F70" s="54">
        <f t="shared" si="0"/>
        <v>103.65578124999999</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0</v>
      </c>
      <c r="E74" s="53">
        <f t="shared" si="17"/>
        <v>0</v>
      </c>
      <c r="F74" s="54" t="str">
        <f t="shared" si="0"/>
        <v>-</v>
      </c>
    </row>
    <row r="75" spans="1:6" ht="12.75" customHeight="1" x14ac:dyDescent="0.2">
      <c r="A75" s="55" t="s">
        <v>190</v>
      </c>
      <c r="B75" s="87" t="s">
        <v>191</v>
      </c>
      <c r="C75" s="52" t="s">
        <v>190</v>
      </c>
      <c r="D75" s="244">
        <v>0</v>
      </c>
      <c r="E75" s="244">
        <v>0</v>
      </c>
      <c r="F75" s="54" t="str">
        <f t="shared" si="0"/>
        <v>-</v>
      </c>
    </row>
    <row r="76" spans="1:6" ht="12.75" customHeight="1" x14ac:dyDescent="0.2">
      <c r="A76" s="55" t="s">
        <v>192</v>
      </c>
      <c r="B76" s="87" t="s">
        <v>193</v>
      </c>
      <c r="C76" s="52" t="s">
        <v>192</v>
      </c>
      <c r="D76" s="244">
        <v>0</v>
      </c>
      <c r="E76" s="244">
        <v>0</v>
      </c>
      <c r="F76" s="54" t="str">
        <f t="shared" si="0"/>
        <v>-</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0</v>
      </c>
      <c r="E82" s="53">
        <f t="shared" si="19"/>
        <v>0.06</v>
      </c>
      <c r="F82" s="54" t="str">
        <f t="shared" si="0"/>
        <v>-</v>
      </c>
    </row>
    <row r="83" spans="1:6" ht="12.75" customHeight="1" x14ac:dyDescent="0.2">
      <c r="A83" s="55">
        <v>641</v>
      </c>
      <c r="B83" s="87" t="s">
        <v>206</v>
      </c>
      <c r="C83" s="52" t="s">
        <v>207</v>
      </c>
      <c r="D83" s="53">
        <f t="shared" ref="D83:E83" si="20">SUM(D84:D90)</f>
        <v>0</v>
      </c>
      <c r="E83" s="53">
        <f t="shared" si="20"/>
        <v>0.06</v>
      </c>
      <c r="F83" s="54" t="str">
        <f t="shared" si="0"/>
        <v>-</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0</v>
      </c>
      <c r="E85" s="244">
        <v>0.06</v>
      </c>
      <c r="F85" s="54" t="str">
        <f t="shared" si="0"/>
        <v>-</v>
      </c>
    </row>
    <row r="86" spans="1:6" ht="12.75" customHeight="1" x14ac:dyDescent="0.2">
      <c r="A86" s="55">
        <v>6414</v>
      </c>
      <c r="B86" s="87" t="s">
        <v>212</v>
      </c>
      <c r="C86" s="52" t="s">
        <v>213</v>
      </c>
      <c r="D86" s="244">
        <v>0</v>
      </c>
      <c r="E86" s="244">
        <v>0</v>
      </c>
      <c r="F86" s="54" t="str">
        <f t="shared" si="0"/>
        <v>-</v>
      </c>
    </row>
    <row r="87" spans="1:6" ht="12.75" customHeight="1" x14ac:dyDescent="0.2">
      <c r="A87" s="55">
        <v>6415</v>
      </c>
      <c r="B87" s="87" t="s">
        <v>214</v>
      </c>
      <c r="C87" s="52" t="s">
        <v>215</v>
      </c>
      <c r="D87" s="244">
        <v>0</v>
      </c>
      <c r="E87" s="244">
        <v>0</v>
      </c>
      <c r="F87" s="54" t="str">
        <f t="shared" si="0"/>
        <v>-</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0</v>
      </c>
      <c r="E91" s="53">
        <f t="shared" si="21"/>
        <v>0</v>
      </c>
      <c r="F91" s="54" t="str">
        <f t="shared" si="0"/>
        <v>-</v>
      </c>
    </row>
    <row r="92" spans="1:6" ht="12.75" customHeight="1" x14ac:dyDescent="0.2">
      <c r="A92" s="55">
        <v>6421</v>
      </c>
      <c r="B92" s="87" t="s">
        <v>224</v>
      </c>
      <c r="C92" s="52" t="s">
        <v>225</v>
      </c>
      <c r="D92" s="244">
        <v>0</v>
      </c>
      <c r="E92" s="244">
        <v>0</v>
      </c>
      <c r="F92" s="54" t="str">
        <f t="shared" si="0"/>
        <v>-</v>
      </c>
    </row>
    <row r="93" spans="1:6" ht="12.75" customHeight="1" x14ac:dyDescent="0.2">
      <c r="A93" s="55">
        <v>6422</v>
      </c>
      <c r="B93" s="87" t="s">
        <v>226</v>
      </c>
      <c r="C93" s="52" t="s">
        <v>227</v>
      </c>
      <c r="D93" s="244">
        <v>0</v>
      </c>
      <c r="E93" s="244">
        <v>0</v>
      </c>
      <c r="F93" s="54" t="str">
        <f t="shared" si="0"/>
        <v>-</v>
      </c>
    </row>
    <row r="94" spans="1:6" ht="12.75" customHeight="1" x14ac:dyDescent="0.2">
      <c r="A94" s="55">
        <v>6423</v>
      </c>
      <c r="B94" s="87" t="s">
        <v>228</v>
      </c>
      <c r="C94" s="52" t="s">
        <v>229</v>
      </c>
      <c r="D94" s="244">
        <v>0</v>
      </c>
      <c r="E94" s="244">
        <v>0</v>
      </c>
      <c r="F94" s="54" t="str">
        <f t="shared" si="0"/>
        <v>-</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0</v>
      </c>
      <c r="E97" s="244">
        <v>0</v>
      </c>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15005</v>
      </c>
      <c r="E106" s="53">
        <f t="shared" si="23"/>
        <v>13785</v>
      </c>
      <c r="F106" s="54">
        <f t="shared" si="0"/>
        <v>91.869376874375206</v>
      </c>
    </row>
    <row r="107" spans="1:6" ht="12.75" customHeight="1" x14ac:dyDescent="0.2">
      <c r="A107" s="55">
        <v>651</v>
      </c>
      <c r="B107" s="87" t="s">
        <v>254</v>
      </c>
      <c r="C107" s="52" t="s">
        <v>255</v>
      </c>
      <c r="D107" s="53">
        <f t="shared" ref="D107:E107" si="24">SUM(D108:D111)</f>
        <v>0</v>
      </c>
      <c r="E107" s="53">
        <f t="shared" si="24"/>
        <v>0</v>
      </c>
      <c r="F107" s="54" t="str">
        <f t="shared" si="0"/>
        <v>-</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v>0</v>
      </c>
      <c r="E109" s="244">
        <v>0</v>
      </c>
      <c r="F109" s="54" t="str">
        <f t="shared" si="0"/>
        <v>-</v>
      </c>
    </row>
    <row r="110" spans="1:6" ht="12.75" customHeight="1" x14ac:dyDescent="0.2">
      <c r="A110" s="55">
        <v>6513</v>
      </c>
      <c r="B110" s="87" t="s">
        <v>260</v>
      </c>
      <c r="C110" s="52" t="s">
        <v>261</v>
      </c>
      <c r="D110" s="244">
        <v>0</v>
      </c>
      <c r="E110" s="244">
        <v>0</v>
      </c>
      <c r="F110" s="54" t="str">
        <f t="shared" si="0"/>
        <v>-</v>
      </c>
    </row>
    <row r="111" spans="1:6" ht="12.75" customHeight="1" x14ac:dyDescent="0.2">
      <c r="A111" s="55">
        <v>6514</v>
      </c>
      <c r="B111" s="87" t="s">
        <v>262</v>
      </c>
      <c r="C111" s="52" t="s">
        <v>263</v>
      </c>
      <c r="D111" s="244">
        <v>0</v>
      </c>
      <c r="E111" s="244">
        <v>0</v>
      </c>
      <c r="F111" s="54" t="str">
        <f t="shared" si="0"/>
        <v>-</v>
      </c>
    </row>
    <row r="112" spans="1:6" ht="12.75" customHeight="1" x14ac:dyDescent="0.2">
      <c r="A112" s="55">
        <v>652</v>
      </c>
      <c r="B112" s="87" t="s">
        <v>264</v>
      </c>
      <c r="C112" s="52" t="s">
        <v>265</v>
      </c>
      <c r="D112" s="53">
        <f t="shared" ref="D112:E112" si="25">SUM(D113:D119)</f>
        <v>15005</v>
      </c>
      <c r="E112" s="53">
        <f t="shared" si="25"/>
        <v>13785</v>
      </c>
      <c r="F112" s="54">
        <f t="shared" si="0"/>
        <v>91.869376874375206</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0</v>
      </c>
      <c r="E114" s="244">
        <v>0</v>
      </c>
      <c r="F114" s="54" t="str">
        <f t="shared" si="0"/>
        <v>-</v>
      </c>
    </row>
    <row r="115" spans="1:6" ht="12.75" customHeight="1" x14ac:dyDescent="0.2">
      <c r="A115" s="55">
        <v>6524</v>
      </c>
      <c r="B115" s="87" t="s">
        <v>270</v>
      </c>
      <c r="C115" s="52" t="s">
        <v>271</v>
      </c>
      <c r="D115" s="244">
        <v>0</v>
      </c>
      <c r="E115" s="244">
        <v>0</v>
      </c>
      <c r="F115" s="54" t="str">
        <f t="shared" si="0"/>
        <v>-</v>
      </c>
    </row>
    <row r="116" spans="1:6" ht="12.75" customHeight="1" x14ac:dyDescent="0.2">
      <c r="A116" s="55">
        <v>6525</v>
      </c>
      <c r="B116" s="87" t="s">
        <v>272</v>
      </c>
      <c r="C116" s="52" t="s">
        <v>273</v>
      </c>
      <c r="D116" s="244">
        <v>0</v>
      </c>
      <c r="E116" s="244">
        <v>0</v>
      </c>
      <c r="F116" s="54" t="str">
        <f t="shared" si="0"/>
        <v>-</v>
      </c>
    </row>
    <row r="117" spans="1:6" ht="12.75" customHeight="1" x14ac:dyDescent="0.2">
      <c r="A117" s="55">
        <v>6526</v>
      </c>
      <c r="B117" s="87" t="s">
        <v>274</v>
      </c>
      <c r="C117" s="52" t="s">
        <v>275</v>
      </c>
      <c r="D117" s="244">
        <v>15005</v>
      </c>
      <c r="E117" s="244">
        <v>13785</v>
      </c>
      <c r="F117" s="54">
        <f t="shared" si="0"/>
        <v>91.869376874375206</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0</v>
      </c>
      <c r="E120" s="53">
        <f t="shared" si="26"/>
        <v>0</v>
      </c>
      <c r="F120" s="54" t="str">
        <f t="shared" si="0"/>
        <v>-</v>
      </c>
    </row>
    <row r="121" spans="1:6" ht="12.75" customHeight="1" x14ac:dyDescent="0.2">
      <c r="A121" s="55">
        <v>6531</v>
      </c>
      <c r="B121" s="87" t="s">
        <v>282</v>
      </c>
      <c r="C121" s="52" t="s">
        <v>283</v>
      </c>
      <c r="D121" s="244">
        <v>0</v>
      </c>
      <c r="E121" s="244">
        <v>0</v>
      </c>
      <c r="F121" s="54" t="str">
        <f t="shared" si="0"/>
        <v>-</v>
      </c>
    </row>
    <row r="122" spans="1:6" ht="12.75" customHeight="1" x14ac:dyDescent="0.2">
      <c r="A122" s="55">
        <v>6532</v>
      </c>
      <c r="B122" s="87" t="s">
        <v>284</v>
      </c>
      <c r="C122" s="52" t="s">
        <v>285</v>
      </c>
      <c r="D122" s="244">
        <v>0</v>
      </c>
      <c r="E122" s="244">
        <v>0</v>
      </c>
      <c r="F122" s="54" t="str">
        <f t="shared" si="0"/>
        <v>-</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1959</v>
      </c>
      <c r="E124" s="53">
        <f t="shared" si="27"/>
        <v>0</v>
      </c>
      <c r="F124" s="54">
        <f t="shared" si="0"/>
        <v>0</v>
      </c>
    </row>
    <row r="125" spans="1:6" ht="12.75" customHeight="1" x14ac:dyDescent="0.2">
      <c r="A125" s="55">
        <v>661</v>
      </c>
      <c r="B125" s="88" t="s">
        <v>290</v>
      </c>
      <c r="C125" s="52" t="s">
        <v>291</v>
      </c>
      <c r="D125" s="53">
        <f t="shared" ref="D125:E125" si="28">SUM(D126:D127)</f>
        <v>0</v>
      </c>
      <c r="E125" s="53">
        <f t="shared" si="28"/>
        <v>0</v>
      </c>
      <c r="F125" s="54" t="str">
        <f t="shared" si="0"/>
        <v>-</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0</v>
      </c>
      <c r="E127" s="244">
        <v>0</v>
      </c>
      <c r="F127" s="54" t="str">
        <f t="shared" si="0"/>
        <v>-</v>
      </c>
    </row>
    <row r="128" spans="1:6" ht="24" x14ac:dyDescent="0.2">
      <c r="A128" s="55">
        <v>663</v>
      </c>
      <c r="B128" s="233" t="s">
        <v>296</v>
      </c>
      <c r="C128" s="52" t="s">
        <v>297</v>
      </c>
      <c r="D128" s="53">
        <f t="shared" ref="D128:E128" si="29">SUM(D129:D132)</f>
        <v>1959</v>
      </c>
      <c r="E128" s="53">
        <f t="shared" si="29"/>
        <v>0</v>
      </c>
      <c r="F128" s="54">
        <f t="shared" si="0"/>
        <v>0</v>
      </c>
    </row>
    <row r="129" spans="1:6" ht="12.75" customHeight="1" x14ac:dyDescent="0.2">
      <c r="A129" s="55">
        <v>6631</v>
      </c>
      <c r="B129" s="88" t="s">
        <v>298</v>
      </c>
      <c r="C129" s="52" t="s">
        <v>299</v>
      </c>
      <c r="D129" s="244">
        <v>0</v>
      </c>
      <c r="E129" s="244">
        <v>0</v>
      </c>
      <c r="F129" s="54" t="str">
        <f t="shared" si="0"/>
        <v>-</v>
      </c>
    </row>
    <row r="130" spans="1:6" ht="12.75" customHeight="1" x14ac:dyDescent="0.2">
      <c r="A130" s="55">
        <v>6632</v>
      </c>
      <c r="B130" s="234" t="s">
        <v>300</v>
      </c>
      <c r="C130" s="52" t="s">
        <v>301</v>
      </c>
      <c r="D130" s="244">
        <v>1959</v>
      </c>
      <c r="E130" s="244"/>
      <c r="F130" s="54">
        <f t="shared" si="0"/>
        <v>0</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426000</v>
      </c>
      <c r="E133" s="53">
        <f t="shared" si="30"/>
        <v>406024.18</v>
      </c>
      <c r="F133" s="54">
        <f t="shared" ref="F133:F223" si="31">IF(D133&lt;&gt;0,IF(E133/D133&gt;=100,"&gt;&gt;100",E133/D133*100),"-")</f>
        <v>95.310840375586864</v>
      </c>
    </row>
    <row r="134" spans="1:6" ht="24" x14ac:dyDescent="0.2">
      <c r="A134" s="55">
        <v>671</v>
      </c>
      <c r="B134" s="234" t="s">
        <v>308</v>
      </c>
      <c r="C134" s="52" t="s">
        <v>309</v>
      </c>
      <c r="D134" s="53">
        <f t="shared" ref="D134:E134" si="32">SUM(D135:D137)</f>
        <v>426000</v>
      </c>
      <c r="E134" s="53">
        <f t="shared" si="32"/>
        <v>406024.18</v>
      </c>
      <c r="F134" s="54">
        <f t="shared" si="31"/>
        <v>95.310840375586864</v>
      </c>
    </row>
    <row r="135" spans="1:6" ht="12.75" customHeight="1" x14ac:dyDescent="0.2">
      <c r="A135" s="55">
        <v>6711</v>
      </c>
      <c r="B135" s="87" t="s">
        <v>310</v>
      </c>
      <c r="C135" s="52" t="s">
        <v>311</v>
      </c>
      <c r="D135" s="244">
        <v>417271</v>
      </c>
      <c r="E135" s="244">
        <v>390186.56</v>
      </c>
      <c r="F135" s="54">
        <f t="shared" si="31"/>
        <v>93.509148730681019</v>
      </c>
    </row>
    <row r="136" spans="1:6" ht="24" x14ac:dyDescent="0.2">
      <c r="A136" s="55">
        <v>6712</v>
      </c>
      <c r="B136" s="234" t="s">
        <v>312</v>
      </c>
      <c r="C136" s="52" t="s">
        <v>313</v>
      </c>
      <c r="D136" s="244">
        <v>8729</v>
      </c>
      <c r="E136" s="244">
        <v>15837.62</v>
      </c>
      <c r="F136" s="54">
        <f t="shared" si="31"/>
        <v>181.43681979608203</v>
      </c>
    </row>
    <row r="137" spans="1:6" ht="24" x14ac:dyDescent="0.2">
      <c r="A137" s="55" t="s">
        <v>314</v>
      </c>
      <c r="B137" s="87" t="s">
        <v>315</v>
      </c>
      <c r="C137" s="52" t="s">
        <v>314</v>
      </c>
      <c r="D137" s="244">
        <v>0</v>
      </c>
      <c r="E137" s="244">
        <v>0</v>
      </c>
      <c r="F137" s="54" t="str">
        <f t="shared" si="31"/>
        <v>-</v>
      </c>
    </row>
    <row r="138" spans="1:6" ht="12.75" customHeight="1" x14ac:dyDescent="0.2">
      <c r="A138" s="55" t="s">
        <v>316</v>
      </c>
      <c r="B138" s="87" t="s">
        <v>317</v>
      </c>
      <c r="C138" s="52" t="s">
        <v>316</v>
      </c>
      <c r="D138" s="244">
        <v>0</v>
      </c>
      <c r="E138" s="244">
        <v>0</v>
      </c>
      <c r="F138" s="54" t="str">
        <f t="shared" si="31"/>
        <v>-</v>
      </c>
    </row>
    <row r="139" spans="1:6" ht="12.75" customHeight="1" x14ac:dyDescent="0.2">
      <c r="A139" s="55">
        <v>68</v>
      </c>
      <c r="B139" s="87" t="s">
        <v>318</v>
      </c>
      <c r="C139" s="52" t="s">
        <v>319</v>
      </c>
      <c r="D139" s="53">
        <f t="shared" ref="D139:E139" si="33">D140+D150</f>
        <v>0</v>
      </c>
      <c r="E139" s="53">
        <f t="shared" si="33"/>
        <v>0</v>
      </c>
      <c r="F139" s="54" t="str">
        <f t="shared" si="31"/>
        <v>-</v>
      </c>
    </row>
    <row r="140" spans="1:6" ht="12.75" customHeight="1" x14ac:dyDescent="0.2">
      <c r="A140" s="55">
        <v>681</v>
      </c>
      <c r="B140" s="87" t="s">
        <v>320</v>
      </c>
      <c r="C140" s="52" t="s">
        <v>321</v>
      </c>
      <c r="D140" s="53">
        <f t="shared" ref="D140:E140" si="34">SUM(D141:D149)</f>
        <v>0</v>
      </c>
      <c r="E140" s="53">
        <f t="shared" si="34"/>
        <v>0</v>
      </c>
      <c r="F140" s="54" t="str">
        <f t="shared" si="31"/>
        <v>-</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0</v>
      </c>
      <c r="E145" s="244">
        <v>0</v>
      </c>
      <c r="F145" s="54" t="str">
        <f t="shared" si="31"/>
        <v>-</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v>0</v>
      </c>
      <c r="E149" s="244">
        <v>0</v>
      </c>
      <c r="F149" s="54" t="str">
        <f t="shared" si="31"/>
        <v>-</v>
      </c>
    </row>
    <row r="150" spans="1:6" ht="12.75" customHeight="1" x14ac:dyDescent="0.2">
      <c r="A150" s="55">
        <v>683</v>
      </c>
      <c r="B150" s="87" t="s">
        <v>340</v>
      </c>
      <c r="C150" s="52" t="s">
        <v>341</v>
      </c>
      <c r="D150" s="244">
        <v>0</v>
      </c>
      <c r="E150" s="244">
        <v>0</v>
      </c>
      <c r="F150" s="54" t="str">
        <f t="shared" si="31"/>
        <v>-</v>
      </c>
    </row>
    <row r="151" spans="1:6" ht="12.75" customHeight="1" x14ac:dyDescent="0.2">
      <c r="A151" s="55">
        <v>3</v>
      </c>
      <c r="B151" s="87" t="s">
        <v>342</v>
      </c>
      <c r="C151" s="52" t="s">
        <v>50</v>
      </c>
      <c r="D151" s="53">
        <f t="shared" ref="D151:E151" si="35">D152+D163+D196+D215+D224+D252+D263</f>
        <v>432277</v>
      </c>
      <c r="E151" s="53">
        <f t="shared" si="35"/>
        <v>403971.62000000005</v>
      </c>
      <c r="F151" s="54">
        <f t="shared" si="31"/>
        <v>93.45202728805836</v>
      </c>
    </row>
    <row r="152" spans="1:6" ht="12.75" customHeight="1" x14ac:dyDescent="0.2">
      <c r="A152" s="55">
        <v>31</v>
      </c>
      <c r="B152" s="87" t="s">
        <v>343</v>
      </c>
      <c r="C152" s="52" t="s">
        <v>344</v>
      </c>
      <c r="D152" s="53">
        <f t="shared" ref="D152:E152" si="36">D153+D158+D159</f>
        <v>276918</v>
      </c>
      <c r="E152" s="53">
        <f t="shared" si="36"/>
        <v>244191.51</v>
      </c>
      <c r="F152" s="54">
        <f t="shared" si="31"/>
        <v>88.181884167876419</v>
      </c>
    </row>
    <row r="153" spans="1:6" ht="12.75" customHeight="1" x14ac:dyDescent="0.2">
      <c r="A153" s="55">
        <v>311</v>
      </c>
      <c r="B153" s="87" t="s">
        <v>345</v>
      </c>
      <c r="C153" s="52" t="s">
        <v>346</v>
      </c>
      <c r="D153" s="53">
        <f t="shared" ref="D153:E153" si="37">SUM(D154:D157)</f>
        <v>234093</v>
      </c>
      <c r="E153" s="53">
        <f t="shared" si="37"/>
        <v>200078.54</v>
      </c>
      <c r="F153" s="54">
        <f t="shared" si="31"/>
        <v>85.469680853336072</v>
      </c>
    </row>
    <row r="154" spans="1:6" ht="12.75" customHeight="1" x14ac:dyDescent="0.2">
      <c r="A154" s="55">
        <v>3111</v>
      </c>
      <c r="B154" s="87" t="s">
        <v>347</v>
      </c>
      <c r="C154" s="52" t="s">
        <v>348</v>
      </c>
      <c r="D154" s="244">
        <v>234093</v>
      </c>
      <c r="E154" s="244">
        <v>200078.54</v>
      </c>
      <c r="F154" s="54">
        <f t="shared" si="31"/>
        <v>85.469680853336072</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0</v>
      </c>
      <c r="E156" s="244">
        <v>0</v>
      </c>
      <c r="F156" s="54" t="str">
        <f t="shared" si="31"/>
        <v>-</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v>4200</v>
      </c>
      <c r="E158" s="244">
        <v>11100</v>
      </c>
      <c r="F158" s="54">
        <f t="shared" si="31"/>
        <v>264.28571428571428</v>
      </c>
    </row>
    <row r="159" spans="1:6" ht="12.75" customHeight="1" x14ac:dyDescent="0.2">
      <c r="A159" s="55">
        <v>313</v>
      </c>
      <c r="B159" s="87" t="s">
        <v>357</v>
      </c>
      <c r="C159" s="52" t="s">
        <v>358</v>
      </c>
      <c r="D159" s="53">
        <f t="shared" ref="D159:E159" si="38">SUM(D160:D162)</f>
        <v>38625</v>
      </c>
      <c r="E159" s="53">
        <f t="shared" si="38"/>
        <v>33012.97</v>
      </c>
      <c r="F159" s="54">
        <f t="shared" si="31"/>
        <v>85.470472491909391</v>
      </c>
    </row>
    <row r="160" spans="1:6" ht="12.75" customHeight="1" x14ac:dyDescent="0.2">
      <c r="A160" s="55">
        <v>3131</v>
      </c>
      <c r="B160" s="87" t="s">
        <v>136</v>
      </c>
      <c r="C160" s="52" t="s">
        <v>359</v>
      </c>
      <c r="D160" s="244">
        <v>0</v>
      </c>
      <c r="E160" s="244">
        <v>0</v>
      </c>
      <c r="F160" s="54" t="str">
        <f t="shared" si="31"/>
        <v>-</v>
      </c>
    </row>
    <row r="161" spans="1:6" ht="12.75" customHeight="1" x14ac:dyDescent="0.2">
      <c r="A161" s="55">
        <v>3132</v>
      </c>
      <c r="B161" s="87" t="s">
        <v>360</v>
      </c>
      <c r="C161" s="52" t="s">
        <v>361</v>
      </c>
      <c r="D161" s="244">
        <v>38625</v>
      </c>
      <c r="E161" s="244">
        <v>33012.97</v>
      </c>
      <c r="F161" s="54">
        <f t="shared" si="31"/>
        <v>85.470472491909391</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153725</v>
      </c>
      <c r="E163" s="53">
        <f t="shared" si="39"/>
        <v>158238.08000000002</v>
      </c>
      <c r="F163" s="54">
        <f t="shared" si="31"/>
        <v>102.93581395348839</v>
      </c>
    </row>
    <row r="164" spans="1:6" ht="12.75" customHeight="1" x14ac:dyDescent="0.2">
      <c r="A164" s="55">
        <v>321</v>
      </c>
      <c r="B164" s="87" t="s">
        <v>366</v>
      </c>
      <c r="C164" s="52" t="s">
        <v>367</v>
      </c>
      <c r="D164" s="53">
        <f t="shared" ref="D164:E164" si="40">SUM(D165:D168)</f>
        <v>4637</v>
      </c>
      <c r="E164" s="53">
        <f t="shared" si="40"/>
        <v>6654.86</v>
      </c>
      <c r="F164" s="54">
        <f t="shared" si="31"/>
        <v>143.5164977356049</v>
      </c>
    </row>
    <row r="165" spans="1:6" ht="12.75" customHeight="1" x14ac:dyDescent="0.2">
      <c r="A165" s="55">
        <v>3211</v>
      </c>
      <c r="B165" s="87" t="s">
        <v>368</v>
      </c>
      <c r="C165" s="52" t="s">
        <v>369</v>
      </c>
      <c r="D165" s="244"/>
      <c r="E165" s="244">
        <v>1622</v>
      </c>
      <c r="F165" s="54" t="str">
        <f t="shared" si="31"/>
        <v>-</v>
      </c>
    </row>
    <row r="166" spans="1:6" ht="12.75" customHeight="1" x14ac:dyDescent="0.2">
      <c r="A166" s="55">
        <v>3212</v>
      </c>
      <c r="B166" s="87" t="s">
        <v>370</v>
      </c>
      <c r="C166" s="52" t="s">
        <v>371</v>
      </c>
      <c r="D166" s="244">
        <v>4637</v>
      </c>
      <c r="E166" s="244">
        <v>5032.8599999999997</v>
      </c>
      <c r="F166" s="54">
        <f t="shared" si="31"/>
        <v>108.53698511968946</v>
      </c>
    </row>
    <row r="167" spans="1:6" ht="12.75" customHeight="1" x14ac:dyDescent="0.2">
      <c r="A167" s="55">
        <v>3213</v>
      </c>
      <c r="B167" s="87" t="s">
        <v>372</v>
      </c>
      <c r="C167" s="52" t="s">
        <v>373</v>
      </c>
      <c r="D167" s="244">
        <v>0</v>
      </c>
      <c r="E167" s="244">
        <v>0</v>
      </c>
      <c r="F167" s="54" t="str">
        <f t="shared" si="31"/>
        <v>-</v>
      </c>
    </row>
    <row r="168" spans="1:6" ht="12.75" customHeight="1" x14ac:dyDescent="0.2">
      <c r="A168" s="55">
        <v>3214</v>
      </c>
      <c r="B168" s="87" t="s">
        <v>374</v>
      </c>
      <c r="C168" s="52" t="s">
        <v>375</v>
      </c>
      <c r="D168" s="244">
        <v>0</v>
      </c>
      <c r="E168" s="244">
        <v>0</v>
      </c>
      <c r="F168" s="54" t="str">
        <f t="shared" si="31"/>
        <v>-</v>
      </c>
    </row>
    <row r="169" spans="1:6" ht="12.75" customHeight="1" x14ac:dyDescent="0.2">
      <c r="A169" s="55">
        <v>322</v>
      </c>
      <c r="B169" s="87" t="s">
        <v>376</v>
      </c>
      <c r="C169" s="52" t="s">
        <v>377</v>
      </c>
      <c r="D169" s="53">
        <f t="shared" ref="D169:E169" si="41">SUM(D170:D176)</f>
        <v>30260</v>
      </c>
      <c r="E169" s="53">
        <f t="shared" si="41"/>
        <v>24893.9</v>
      </c>
      <c r="F169" s="54">
        <f t="shared" si="31"/>
        <v>82.266688697951096</v>
      </c>
    </row>
    <row r="170" spans="1:6" ht="12.75" customHeight="1" x14ac:dyDescent="0.2">
      <c r="A170" s="55">
        <v>3221</v>
      </c>
      <c r="B170" s="87" t="s">
        <v>378</v>
      </c>
      <c r="C170" s="52" t="s">
        <v>379</v>
      </c>
      <c r="D170" s="244">
        <v>16029</v>
      </c>
      <c r="E170" s="244">
        <v>7618.02</v>
      </c>
      <c r="F170" s="54">
        <f t="shared" si="31"/>
        <v>47.526483249110989</v>
      </c>
    </row>
    <row r="171" spans="1:6" ht="12.75" customHeight="1" x14ac:dyDescent="0.2">
      <c r="A171" s="55">
        <v>3222</v>
      </c>
      <c r="B171" s="87" t="s">
        <v>380</v>
      </c>
      <c r="C171" s="52" t="s">
        <v>381</v>
      </c>
      <c r="D171" s="244">
        <v>0</v>
      </c>
      <c r="E171" s="244">
        <v>0</v>
      </c>
      <c r="F171" s="54" t="str">
        <f t="shared" si="31"/>
        <v>-</v>
      </c>
    </row>
    <row r="172" spans="1:6" ht="12.75" customHeight="1" x14ac:dyDescent="0.2">
      <c r="A172" s="55">
        <v>3223</v>
      </c>
      <c r="B172" s="87" t="s">
        <v>382</v>
      </c>
      <c r="C172" s="52" t="s">
        <v>383</v>
      </c>
      <c r="D172" s="244">
        <v>13001</v>
      </c>
      <c r="E172" s="244">
        <v>17275.88</v>
      </c>
      <c r="F172" s="54">
        <f t="shared" si="31"/>
        <v>132.88116298746252</v>
      </c>
    </row>
    <row r="173" spans="1:6" ht="12.75" customHeight="1" x14ac:dyDescent="0.2">
      <c r="A173" s="55">
        <v>3224</v>
      </c>
      <c r="B173" s="87" t="s">
        <v>384</v>
      </c>
      <c r="C173" s="52" t="s">
        <v>385</v>
      </c>
      <c r="D173" s="244">
        <v>0</v>
      </c>
      <c r="E173" s="244">
        <v>0</v>
      </c>
      <c r="F173" s="54" t="str">
        <f t="shared" si="31"/>
        <v>-</v>
      </c>
    </row>
    <row r="174" spans="1:6" ht="12.75" customHeight="1" x14ac:dyDescent="0.2">
      <c r="A174" s="55">
        <v>3225</v>
      </c>
      <c r="B174" s="87" t="s">
        <v>386</v>
      </c>
      <c r="C174" s="52" t="s">
        <v>387</v>
      </c>
      <c r="D174" s="244">
        <v>1230</v>
      </c>
      <c r="E174" s="244"/>
      <c r="F174" s="54">
        <f t="shared" si="31"/>
        <v>0</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v>0</v>
      </c>
      <c r="E176" s="244">
        <v>0</v>
      </c>
      <c r="F176" s="54" t="str">
        <f t="shared" si="31"/>
        <v>-</v>
      </c>
    </row>
    <row r="177" spans="1:6" ht="12.75" customHeight="1" x14ac:dyDescent="0.2">
      <c r="A177" s="55">
        <v>323</v>
      </c>
      <c r="B177" s="87" t="s">
        <v>392</v>
      </c>
      <c r="C177" s="52" t="s">
        <v>393</v>
      </c>
      <c r="D177" s="53">
        <f t="shared" ref="D177:E177" si="42">SUM(D178:D186)</f>
        <v>103374</v>
      </c>
      <c r="E177" s="53">
        <f t="shared" si="42"/>
        <v>107051.79000000001</v>
      </c>
      <c r="F177" s="54">
        <f t="shared" si="31"/>
        <v>103.55775146555229</v>
      </c>
    </row>
    <row r="178" spans="1:6" ht="12.75" customHeight="1" x14ac:dyDescent="0.2">
      <c r="A178" s="55">
        <v>3231</v>
      </c>
      <c r="B178" s="87" t="s">
        <v>394</v>
      </c>
      <c r="C178" s="52" t="s">
        <v>395</v>
      </c>
      <c r="D178" s="244">
        <v>5130</v>
      </c>
      <c r="E178" s="244">
        <v>4457.71</v>
      </c>
      <c r="F178" s="54">
        <f t="shared" si="31"/>
        <v>86.894931773879151</v>
      </c>
    </row>
    <row r="179" spans="1:6" ht="12.75" customHeight="1" x14ac:dyDescent="0.2">
      <c r="A179" s="55">
        <v>3232</v>
      </c>
      <c r="B179" s="87" t="s">
        <v>396</v>
      </c>
      <c r="C179" s="52" t="s">
        <v>397</v>
      </c>
      <c r="D179" s="244"/>
      <c r="E179" s="244">
        <v>1020</v>
      </c>
      <c r="F179" s="54" t="str">
        <f t="shared" si="31"/>
        <v>-</v>
      </c>
    </row>
    <row r="180" spans="1:6" ht="12.75" customHeight="1" x14ac:dyDescent="0.2">
      <c r="A180" s="55">
        <v>3233</v>
      </c>
      <c r="B180" s="87" t="s">
        <v>398</v>
      </c>
      <c r="C180" s="52" t="s">
        <v>399</v>
      </c>
      <c r="D180" s="244">
        <v>1440</v>
      </c>
      <c r="E180" s="244">
        <v>1440</v>
      </c>
      <c r="F180" s="54">
        <f t="shared" si="31"/>
        <v>100</v>
      </c>
    </row>
    <row r="181" spans="1:6" ht="12.75" customHeight="1" x14ac:dyDescent="0.2">
      <c r="A181" s="55">
        <v>3234</v>
      </c>
      <c r="B181" s="87" t="s">
        <v>400</v>
      </c>
      <c r="C181" s="52" t="s">
        <v>401</v>
      </c>
      <c r="D181" s="244">
        <v>2282</v>
      </c>
      <c r="E181" s="244">
        <v>2580.15</v>
      </c>
      <c r="F181" s="54">
        <f t="shared" si="31"/>
        <v>113.06529360210342</v>
      </c>
    </row>
    <row r="182" spans="1:6" ht="12.75" customHeight="1" x14ac:dyDescent="0.2">
      <c r="A182" s="55">
        <v>3235</v>
      </c>
      <c r="B182" s="87" t="s">
        <v>402</v>
      </c>
      <c r="C182" s="52" t="s">
        <v>403</v>
      </c>
      <c r="D182" s="244">
        <v>20083</v>
      </c>
      <c r="E182" s="244">
        <v>20087.77</v>
      </c>
      <c r="F182" s="54">
        <f t="shared" si="31"/>
        <v>100.02375143155903</v>
      </c>
    </row>
    <row r="183" spans="1:6" ht="12.75" customHeight="1" x14ac:dyDescent="0.2">
      <c r="A183" s="55">
        <v>3236</v>
      </c>
      <c r="B183" s="87" t="s">
        <v>404</v>
      </c>
      <c r="C183" s="52" t="s">
        <v>405</v>
      </c>
      <c r="D183" s="244">
        <v>0</v>
      </c>
      <c r="E183" s="244">
        <v>0</v>
      </c>
      <c r="F183" s="54" t="str">
        <f t="shared" si="31"/>
        <v>-</v>
      </c>
    </row>
    <row r="184" spans="1:6" ht="12.75" customHeight="1" x14ac:dyDescent="0.2">
      <c r="A184" s="55">
        <v>3237</v>
      </c>
      <c r="B184" s="87" t="s">
        <v>406</v>
      </c>
      <c r="C184" s="52" t="s">
        <v>407</v>
      </c>
      <c r="D184" s="244">
        <v>45500</v>
      </c>
      <c r="E184" s="244">
        <v>52450</v>
      </c>
      <c r="F184" s="54">
        <f t="shared" si="31"/>
        <v>115.27472527472527</v>
      </c>
    </row>
    <row r="185" spans="1:6" ht="12.75" customHeight="1" x14ac:dyDescent="0.2">
      <c r="A185" s="55">
        <v>3238</v>
      </c>
      <c r="B185" s="87" t="s">
        <v>408</v>
      </c>
      <c r="C185" s="52" t="s">
        <v>409</v>
      </c>
      <c r="D185" s="244">
        <v>7339</v>
      </c>
      <c r="E185" s="244">
        <v>5616.16</v>
      </c>
      <c r="F185" s="54">
        <f t="shared" si="31"/>
        <v>76.524867148112818</v>
      </c>
    </row>
    <row r="186" spans="1:6" ht="12.75" customHeight="1" x14ac:dyDescent="0.2">
      <c r="A186" s="55">
        <v>3239</v>
      </c>
      <c r="B186" s="87" t="s">
        <v>410</v>
      </c>
      <c r="C186" s="52" t="s">
        <v>411</v>
      </c>
      <c r="D186" s="244">
        <v>21600</v>
      </c>
      <c r="E186" s="244">
        <v>19400</v>
      </c>
      <c r="F186" s="54">
        <f t="shared" si="31"/>
        <v>89.81481481481481</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15454</v>
      </c>
      <c r="E188" s="53">
        <f t="shared" si="43"/>
        <v>19637.530000000002</v>
      </c>
      <c r="F188" s="54">
        <f t="shared" si="31"/>
        <v>127.07085544195679</v>
      </c>
    </row>
    <row r="189" spans="1:6" ht="12.75" customHeight="1" x14ac:dyDescent="0.2">
      <c r="A189" s="55">
        <v>3291</v>
      </c>
      <c r="B189" s="234" t="s">
        <v>416</v>
      </c>
      <c r="C189" s="52" t="s">
        <v>417</v>
      </c>
      <c r="D189" s="244">
        <v>0</v>
      </c>
      <c r="E189" s="244">
        <v>0</v>
      </c>
      <c r="F189" s="54" t="str">
        <f t="shared" si="31"/>
        <v>-</v>
      </c>
    </row>
    <row r="190" spans="1:6" ht="12.75" customHeight="1" x14ac:dyDescent="0.2">
      <c r="A190" s="55">
        <v>3292</v>
      </c>
      <c r="B190" s="87" t="s">
        <v>418</v>
      </c>
      <c r="C190" s="52" t="s">
        <v>419</v>
      </c>
      <c r="D190" s="244">
        <v>7734</v>
      </c>
      <c r="E190" s="244">
        <v>11092.05</v>
      </c>
      <c r="F190" s="54">
        <f t="shared" si="31"/>
        <v>143.41931730023271</v>
      </c>
    </row>
    <row r="191" spans="1:6" ht="12.75" customHeight="1" x14ac:dyDescent="0.2">
      <c r="A191" s="55">
        <v>3293</v>
      </c>
      <c r="B191" s="87" t="s">
        <v>420</v>
      </c>
      <c r="C191" s="52" t="s">
        <v>421</v>
      </c>
      <c r="D191" s="244">
        <v>6325</v>
      </c>
      <c r="E191" s="244">
        <v>6813.49</v>
      </c>
      <c r="F191" s="54">
        <f t="shared" si="31"/>
        <v>107.72316205533596</v>
      </c>
    </row>
    <row r="192" spans="1:6" ht="12.75" customHeight="1" x14ac:dyDescent="0.2">
      <c r="A192" s="55">
        <v>3294</v>
      </c>
      <c r="B192" s="87" t="s">
        <v>422</v>
      </c>
      <c r="C192" s="52" t="s">
        <v>423</v>
      </c>
      <c r="D192" s="244">
        <v>0</v>
      </c>
      <c r="E192" s="244">
        <v>0</v>
      </c>
      <c r="F192" s="54" t="str">
        <f t="shared" si="31"/>
        <v>-</v>
      </c>
    </row>
    <row r="193" spans="1:6" ht="12.75" customHeight="1" x14ac:dyDescent="0.2">
      <c r="A193" s="55">
        <v>3295</v>
      </c>
      <c r="B193" s="87" t="s">
        <v>424</v>
      </c>
      <c r="C193" s="52" t="s">
        <v>425</v>
      </c>
      <c r="D193" s="244">
        <v>0</v>
      </c>
      <c r="E193" s="244">
        <v>0</v>
      </c>
      <c r="F193" s="54" t="str">
        <f t="shared" si="31"/>
        <v>-</v>
      </c>
    </row>
    <row r="194" spans="1:6" ht="12.75" customHeight="1" x14ac:dyDescent="0.2">
      <c r="A194" s="55" t="s">
        <v>426</v>
      </c>
      <c r="B194" s="87" t="s">
        <v>427</v>
      </c>
      <c r="C194" s="52" t="s">
        <v>426</v>
      </c>
      <c r="D194" s="244">
        <v>0</v>
      </c>
      <c r="E194" s="244">
        <v>0</v>
      </c>
      <c r="F194" s="54" t="str">
        <f t="shared" si="31"/>
        <v>-</v>
      </c>
    </row>
    <row r="195" spans="1:6" ht="12.75" customHeight="1" x14ac:dyDescent="0.2">
      <c r="A195" s="55">
        <v>3299</v>
      </c>
      <c r="B195" s="87" t="s">
        <v>428</v>
      </c>
      <c r="C195" s="52" t="s">
        <v>429</v>
      </c>
      <c r="D195" s="244">
        <v>1395</v>
      </c>
      <c r="E195" s="244">
        <v>1731.99</v>
      </c>
      <c r="F195" s="54">
        <f t="shared" si="31"/>
        <v>124.15698924731183</v>
      </c>
    </row>
    <row r="196" spans="1:6" ht="12.75" customHeight="1" x14ac:dyDescent="0.2">
      <c r="A196" s="55">
        <v>34</v>
      </c>
      <c r="B196" s="234" t="s">
        <v>430</v>
      </c>
      <c r="C196" s="52" t="s">
        <v>431</v>
      </c>
      <c r="D196" s="53">
        <f t="shared" ref="D196:E196" si="44">D197+D202+D210</f>
        <v>1634</v>
      </c>
      <c r="E196" s="53">
        <f t="shared" si="44"/>
        <v>1542.03</v>
      </c>
      <c r="F196" s="54">
        <f t="shared" si="31"/>
        <v>94.371481028151777</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0</v>
      </c>
      <c r="E204" s="244">
        <v>0</v>
      </c>
      <c r="F204" s="54" t="str">
        <f t="shared" si="31"/>
        <v>-</v>
      </c>
    </row>
    <row r="205" spans="1:6" ht="24" x14ac:dyDescent="0.2">
      <c r="A205" s="55">
        <v>3423</v>
      </c>
      <c r="B205" s="234" t="s">
        <v>448</v>
      </c>
      <c r="C205" s="52" t="s">
        <v>449</v>
      </c>
      <c r="D205" s="244">
        <v>0</v>
      </c>
      <c r="E205" s="244">
        <v>0</v>
      </c>
      <c r="F205" s="54" t="str">
        <f t="shared" si="31"/>
        <v>-</v>
      </c>
    </row>
    <row r="206" spans="1:6" ht="12.75" customHeight="1" x14ac:dyDescent="0.2">
      <c r="A206" s="55">
        <v>3425</v>
      </c>
      <c r="B206" s="87" t="s">
        <v>450</v>
      </c>
      <c r="C206" s="52" t="s">
        <v>451</v>
      </c>
      <c r="D206" s="244">
        <v>0</v>
      </c>
      <c r="E206" s="244">
        <v>0</v>
      </c>
      <c r="F206" s="54" t="str">
        <f t="shared" si="31"/>
        <v>-</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1634</v>
      </c>
      <c r="E210" s="53">
        <f t="shared" si="47"/>
        <v>1542.03</v>
      </c>
      <c r="F210" s="54">
        <f t="shared" si="31"/>
        <v>94.371481028151777</v>
      </c>
    </row>
    <row r="211" spans="1:6" ht="12.75" customHeight="1" x14ac:dyDescent="0.2">
      <c r="A211" s="55">
        <v>3431</v>
      </c>
      <c r="B211" s="234" t="s">
        <v>460</v>
      </c>
      <c r="C211" s="52" t="s">
        <v>461</v>
      </c>
      <c r="D211" s="244">
        <v>1629</v>
      </c>
      <c r="E211" s="244">
        <v>1542.03</v>
      </c>
      <c r="F211" s="54">
        <f t="shared" si="31"/>
        <v>94.661141804788201</v>
      </c>
    </row>
    <row r="212" spans="1:6" ht="12.75" customHeight="1" x14ac:dyDescent="0.2">
      <c r="A212" s="55">
        <v>3432</v>
      </c>
      <c r="B212" s="87" t="s">
        <v>462</v>
      </c>
      <c r="C212" s="52" t="s">
        <v>463</v>
      </c>
      <c r="D212" s="244">
        <v>0</v>
      </c>
      <c r="E212" s="244">
        <v>0</v>
      </c>
      <c r="F212" s="54" t="str">
        <f t="shared" si="31"/>
        <v>-</v>
      </c>
    </row>
    <row r="213" spans="1:6" ht="12.75" customHeight="1" x14ac:dyDescent="0.2">
      <c r="A213" s="55">
        <v>3433</v>
      </c>
      <c r="B213" s="87" t="s">
        <v>464</v>
      </c>
      <c r="C213" s="52" t="s">
        <v>465</v>
      </c>
      <c r="D213" s="244">
        <v>5</v>
      </c>
      <c r="E213" s="244"/>
      <c r="F213" s="54">
        <f t="shared" si="31"/>
        <v>0</v>
      </c>
    </row>
    <row r="214" spans="1:6" ht="12.75" customHeight="1" x14ac:dyDescent="0.2">
      <c r="A214" s="55">
        <v>3434</v>
      </c>
      <c r="B214" s="87" t="s">
        <v>466</v>
      </c>
      <c r="C214" s="52" t="s">
        <v>467</v>
      </c>
      <c r="D214" s="244">
        <v>0</v>
      </c>
      <c r="E214" s="244">
        <v>0</v>
      </c>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v>0</v>
      </c>
      <c r="E221" s="244">
        <v>0</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v>0</v>
      </c>
      <c r="E232" s="244">
        <v>0</v>
      </c>
      <c r="F232" s="54" t="str">
        <f t="shared" si="52"/>
        <v>-</v>
      </c>
    </row>
    <row r="233" spans="1:6" ht="12.75" customHeight="1" x14ac:dyDescent="0.2">
      <c r="A233" s="55">
        <v>3632</v>
      </c>
      <c r="B233" s="87" t="s">
        <v>504</v>
      </c>
      <c r="C233" s="52" t="s">
        <v>505</v>
      </c>
      <c r="D233" s="244">
        <v>0</v>
      </c>
      <c r="E233" s="244">
        <v>0</v>
      </c>
      <c r="F233" s="54" t="str">
        <f t="shared" si="52"/>
        <v>-</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v>0</v>
      </c>
      <c r="E237" s="244">
        <v>0</v>
      </c>
      <c r="F237" s="54" t="str">
        <f t="shared" si="57"/>
        <v>-</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v>0</v>
      </c>
      <c r="E241" s="244">
        <v>0</v>
      </c>
      <c r="F241" s="54" t="str">
        <f t="shared" si="59"/>
        <v>-</v>
      </c>
    </row>
    <row r="242" spans="1:6" ht="24" x14ac:dyDescent="0.2">
      <c r="A242" s="55">
        <v>3673</v>
      </c>
      <c r="B242" s="87" t="s">
        <v>522</v>
      </c>
      <c r="C242" s="52" t="s">
        <v>523</v>
      </c>
      <c r="D242" s="244">
        <v>0</v>
      </c>
      <c r="E242" s="244">
        <v>0</v>
      </c>
      <c r="F242" s="54" t="str">
        <f t="shared" si="59"/>
        <v>-</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v>0</v>
      </c>
      <c r="E260" s="244">
        <v>0</v>
      </c>
      <c r="F260" s="54" t="str">
        <f t="shared" si="67"/>
        <v>-</v>
      </c>
    </row>
    <row r="261" spans="1:6" ht="12.75" customHeight="1" x14ac:dyDescent="0.2">
      <c r="A261" s="55">
        <v>3722</v>
      </c>
      <c r="B261" s="87" t="s">
        <v>556</v>
      </c>
      <c r="C261" s="52" t="s">
        <v>557</v>
      </c>
      <c r="D261" s="244">
        <v>0</v>
      </c>
      <c r="E261" s="244">
        <v>0</v>
      </c>
      <c r="F261" s="54" t="str">
        <f t="shared" si="67"/>
        <v>-</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v>0</v>
      </c>
      <c r="E265" s="244">
        <v>0</v>
      </c>
      <c r="F265" s="54" t="str">
        <f t="shared" si="69"/>
        <v>-</v>
      </c>
    </row>
    <row r="266" spans="1:6" ht="12.75" customHeight="1" x14ac:dyDescent="0.2">
      <c r="A266" s="55">
        <v>3812</v>
      </c>
      <c r="B266" s="87" t="s">
        <v>566</v>
      </c>
      <c r="C266" s="52" t="s">
        <v>567</v>
      </c>
      <c r="D266" s="244">
        <v>0</v>
      </c>
      <c r="E266" s="244">
        <v>0</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v>0</v>
      </c>
      <c r="E269" s="244">
        <v>0</v>
      </c>
      <c r="F269" s="54" t="str">
        <f t="shared" si="72"/>
        <v>-</v>
      </c>
    </row>
    <row r="270" spans="1:6" ht="12.75" customHeight="1" x14ac:dyDescent="0.2">
      <c r="A270" s="55">
        <v>3822</v>
      </c>
      <c r="B270" s="87" t="s">
        <v>574</v>
      </c>
      <c r="C270" s="52" t="s">
        <v>575</v>
      </c>
      <c r="D270" s="244">
        <v>0</v>
      </c>
      <c r="E270" s="244">
        <v>0</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v>0</v>
      </c>
      <c r="E280" s="244">
        <v>0</v>
      </c>
      <c r="F280" s="54" t="str">
        <f t="shared" si="74"/>
        <v>-</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432277</v>
      </c>
      <c r="E289" s="53">
        <f t="shared" si="79"/>
        <v>403971.62000000005</v>
      </c>
      <c r="F289" s="54">
        <f t="shared" si="76"/>
        <v>93.45202728805836</v>
      </c>
    </row>
    <row r="290" spans="1:6" ht="12.75" customHeight="1" x14ac:dyDescent="0.2">
      <c r="A290" s="55" t="s">
        <v>603</v>
      </c>
      <c r="B290" s="87" t="s">
        <v>614</v>
      </c>
      <c r="C290" s="52" t="s">
        <v>615</v>
      </c>
      <c r="D290" s="53">
        <f>IF(D6&gt;=D289,D6-D289,0)</f>
        <v>49087</v>
      </c>
      <c r="E290" s="53">
        <f>IF(E6&gt;=E289,E6-E289,0)</f>
        <v>55641.439999999944</v>
      </c>
      <c r="F290" s="54">
        <f t="shared" si="76"/>
        <v>113.35270030761697</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0</v>
      </c>
      <c r="E292" s="244">
        <v>0</v>
      </c>
      <c r="F292" s="54" t="str">
        <f t="shared" si="76"/>
        <v>-</v>
      </c>
    </row>
    <row r="293" spans="1:6" ht="12.75" customHeight="1" x14ac:dyDescent="0.2">
      <c r="A293" s="55">
        <v>92221</v>
      </c>
      <c r="B293" s="87" t="s">
        <v>620</v>
      </c>
      <c r="C293" s="52" t="s">
        <v>621</v>
      </c>
      <c r="D293" s="244">
        <v>0</v>
      </c>
      <c r="E293" s="244">
        <v>0</v>
      </c>
      <c r="F293" s="54" t="str">
        <f t="shared" si="76"/>
        <v>-</v>
      </c>
    </row>
    <row r="294" spans="1:6" ht="12.75" customHeight="1" x14ac:dyDescent="0.2">
      <c r="A294" s="55">
        <v>96</v>
      </c>
      <c r="B294" s="87" t="s">
        <v>622</v>
      </c>
      <c r="C294" s="52" t="s">
        <v>623</v>
      </c>
      <c r="D294" s="244">
        <v>0</v>
      </c>
      <c r="E294" s="244">
        <v>0</v>
      </c>
      <c r="F294" s="54" t="str">
        <f t="shared" si="76"/>
        <v>-</v>
      </c>
    </row>
    <row r="295" spans="1:6" ht="24" x14ac:dyDescent="0.2">
      <c r="A295" s="55">
        <v>9661</v>
      </c>
      <c r="B295" s="87" t="s">
        <v>624</v>
      </c>
      <c r="C295" s="52" t="s">
        <v>625</v>
      </c>
      <c r="D295" s="244">
        <v>0</v>
      </c>
      <c r="E295" s="244">
        <v>0</v>
      </c>
      <c r="F295" s="54" t="str">
        <f t="shared" si="76"/>
        <v>-</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v>0</v>
      </c>
      <c r="E301" s="244">
        <v>0</v>
      </c>
      <c r="F301" s="54" t="str">
        <f t="shared" si="81"/>
        <v>-</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v>0</v>
      </c>
      <c r="E313" s="244">
        <v>0</v>
      </c>
      <c r="F313" s="54" t="str">
        <f t="shared" si="81"/>
        <v>-</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0</v>
      </c>
      <c r="E316" s="244">
        <v>0</v>
      </c>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v>0</v>
      </c>
      <c r="E318" s="244">
        <v>0</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v>0</v>
      </c>
      <c r="E327" s="244">
        <v>0</v>
      </c>
      <c r="F327" s="54" t="str">
        <f t="shared" si="81"/>
        <v>-</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49087</v>
      </c>
      <c r="E350" s="53">
        <f t="shared" si="95"/>
        <v>55641.440000000002</v>
      </c>
      <c r="F350" s="54">
        <f t="shared" si="81"/>
        <v>113.35270030761708</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v>0</v>
      </c>
      <c r="E353" s="244">
        <v>0</v>
      </c>
      <c r="F353" s="54" t="str">
        <f t="shared" si="81"/>
        <v>-</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0</v>
      </c>
      <c r="E359" s="244">
        <v>0</v>
      </c>
      <c r="F359" s="54" t="str">
        <f t="shared" si="81"/>
        <v>-</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49087</v>
      </c>
      <c r="E363" s="53">
        <f t="shared" si="99"/>
        <v>55641.440000000002</v>
      </c>
      <c r="F363" s="54">
        <f t="shared" si="81"/>
        <v>113.35270030761708</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0</v>
      </c>
      <c r="E366" s="244">
        <v>0</v>
      </c>
      <c r="F366" s="54" t="str">
        <f t="shared" si="81"/>
        <v>-</v>
      </c>
    </row>
    <row r="367" spans="1:6" ht="12.75" customHeight="1" x14ac:dyDescent="0.2">
      <c r="A367" s="55">
        <v>4213</v>
      </c>
      <c r="B367" s="87" t="s">
        <v>663</v>
      </c>
      <c r="C367" s="52" t="s">
        <v>757</v>
      </c>
      <c r="D367" s="244">
        <v>0</v>
      </c>
      <c r="E367" s="244">
        <v>0</v>
      </c>
      <c r="F367" s="54" t="str">
        <f t="shared" si="81"/>
        <v>-</v>
      </c>
    </row>
    <row r="368" spans="1:6" ht="12.75" customHeight="1" x14ac:dyDescent="0.2">
      <c r="A368" s="55">
        <v>4214</v>
      </c>
      <c r="B368" s="87" t="s">
        <v>665</v>
      </c>
      <c r="C368" s="52" t="s">
        <v>758</v>
      </c>
      <c r="D368" s="244">
        <v>0</v>
      </c>
      <c r="E368" s="244">
        <v>0</v>
      </c>
      <c r="F368" s="54" t="str">
        <f t="shared" si="81"/>
        <v>-</v>
      </c>
    </row>
    <row r="369" spans="1:6" ht="12.75" customHeight="1" x14ac:dyDescent="0.2">
      <c r="A369" s="55">
        <v>422</v>
      </c>
      <c r="B369" s="87" t="s">
        <v>759</v>
      </c>
      <c r="C369" s="52" t="s">
        <v>760</v>
      </c>
      <c r="D369" s="53">
        <f t="shared" ref="D369:E369" si="101">SUM(D370:D377)</f>
        <v>0</v>
      </c>
      <c r="E369" s="53">
        <f t="shared" si="101"/>
        <v>4800</v>
      </c>
      <c r="F369" s="54" t="str">
        <f t="shared" si="81"/>
        <v>-</v>
      </c>
    </row>
    <row r="370" spans="1:6" ht="12.75" customHeight="1" x14ac:dyDescent="0.2">
      <c r="A370" s="55">
        <v>4221</v>
      </c>
      <c r="B370" s="87" t="s">
        <v>669</v>
      </c>
      <c r="C370" s="52" t="s">
        <v>761</v>
      </c>
      <c r="D370" s="244"/>
      <c r="E370" s="244">
        <v>4800</v>
      </c>
      <c r="F370" s="54" t="str">
        <f t="shared" si="81"/>
        <v>-</v>
      </c>
    </row>
    <row r="371" spans="1:6" ht="12.75" customHeight="1" x14ac:dyDescent="0.2">
      <c r="A371" s="55">
        <v>4222</v>
      </c>
      <c r="B371" s="87" t="s">
        <v>762</v>
      </c>
      <c r="C371" s="52" t="s">
        <v>763</v>
      </c>
      <c r="D371" s="244">
        <v>0</v>
      </c>
      <c r="E371" s="244">
        <v>0</v>
      </c>
      <c r="F371" s="54" t="str">
        <f t="shared" si="81"/>
        <v>-</v>
      </c>
    </row>
    <row r="372" spans="1:6" ht="12.75" customHeight="1" x14ac:dyDescent="0.2">
      <c r="A372" s="55">
        <v>4223</v>
      </c>
      <c r="B372" s="87" t="s">
        <v>673</v>
      </c>
      <c r="C372" s="52" t="s">
        <v>764</v>
      </c>
      <c r="D372" s="244">
        <v>0</v>
      </c>
      <c r="E372" s="244">
        <v>0</v>
      </c>
      <c r="F372" s="54" t="str">
        <f t="shared" si="81"/>
        <v>-</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0</v>
      </c>
      <c r="E374" s="244">
        <v>0</v>
      </c>
      <c r="F374" s="54" t="str">
        <f t="shared" si="81"/>
        <v>-</v>
      </c>
    </row>
    <row r="375" spans="1:6" ht="12.75" customHeight="1" x14ac:dyDescent="0.2">
      <c r="A375" s="55">
        <v>4226</v>
      </c>
      <c r="B375" s="87" t="s">
        <v>679</v>
      </c>
      <c r="C375" s="52" t="s">
        <v>767</v>
      </c>
      <c r="D375" s="244">
        <v>0</v>
      </c>
      <c r="E375" s="244">
        <v>0</v>
      </c>
      <c r="F375" s="54" t="str">
        <f t="shared" si="81"/>
        <v>-</v>
      </c>
    </row>
    <row r="376" spans="1:6" ht="12.75" customHeight="1" x14ac:dyDescent="0.2">
      <c r="A376" s="55">
        <v>4227</v>
      </c>
      <c r="B376" s="234" t="s">
        <v>681</v>
      </c>
      <c r="C376" s="52" t="s">
        <v>768</v>
      </c>
      <c r="D376" s="244">
        <v>0</v>
      </c>
      <c r="E376" s="244">
        <v>0</v>
      </c>
      <c r="F376" s="54" t="str">
        <f t="shared" si="81"/>
        <v>-</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v>0</v>
      </c>
      <c r="E379" s="244">
        <v>0</v>
      </c>
      <c r="F379" s="54" t="str">
        <f t="shared" si="81"/>
        <v>-</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49087</v>
      </c>
      <c r="E383" s="53">
        <f t="shared" si="103"/>
        <v>50841.440000000002</v>
      </c>
      <c r="F383" s="54">
        <f t="shared" si="81"/>
        <v>103.57414386701164</v>
      </c>
    </row>
    <row r="384" spans="1:6" ht="12.75" customHeight="1" x14ac:dyDescent="0.2">
      <c r="A384" s="55">
        <v>4241</v>
      </c>
      <c r="B384" s="87" t="s">
        <v>778</v>
      </c>
      <c r="C384" s="52" t="s">
        <v>779</v>
      </c>
      <c r="D384" s="244">
        <v>49087</v>
      </c>
      <c r="E384" s="244">
        <v>50841.440000000002</v>
      </c>
      <c r="F384" s="54">
        <f t="shared" si="81"/>
        <v>103.57414386701164</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0</v>
      </c>
      <c r="E386" s="244">
        <v>0</v>
      </c>
      <c r="F386" s="54" t="str">
        <f t="shared" si="81"/>
        <v>-</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0</v>
      </c>
      <c r="E393" s="244">
        <v>0</v>
      </c>
      <c r="F393" s="54" t="str">
        <f t="shared" si="81"/>
        <v>-</v>
      </c>
    </row>
    <row r="394" spans="1:6" ht="12.75" customHeight="1" x14ac:dyDescent="0.2">
      <c r="A394" s="55">
        <v>4263</v>
      </c>
      <c r="B394" s="87" t="s">
        <v>717</v>
      </c>
      <c r="C394" s="52" t="s">
        <v>792</v>
      </c>
      <c r="D394" s="244">
        <v>0</v>
      </c>
      <c r="E394" s="244">
        <v>0</v>
      </c>
      <c r="F394" s="54" t="str">
        <f t="shared" si="81"/>
        <v>-</v>
      </c>
    </row>
    <row r="395" spans="1:6" ht="12.75" customHeight="1" x14ac:dyDescent="0.2">
      <c r="A395" s="55">
        <v>4264</v>
      </c>
      <c r="B395" s="87" t="s">
        <v>719</v>
      </c>
      <c r="C395" s="52" t="s">
        <v>793</v>
      </c>
      <c r="D395" s="244">
        <v>0</v>
      </c>
      <c r="E395" s="244">
        <v>0</v>
      </c>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v>0</v>
      </c>
      <c r="E403" s="244">
        <v>0</v>
      </c>
      <c r="F403" s="54" t="str">
        <f t="shared" si="81"/>
        <v>-</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v>0</v>
      </c>
      <c r="E406" s="244">
        <v>0</v>
      </c>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49087</v>
      </c>
      <c r="E408" s="53">
        <f t="shared" si="111"/>
        <v>55641.440000000002</v>
      </c>
      <c r="F408" s="54">
        <f t="shared" si="81"/>
        <v>113.35270030761708</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0</v>
      </c>
      <c r="E410" s="244">
        <v>0</v>
      </c>
      <c r="F410" s="54" t="str">
        <f t="shared" si="81"/>
        <v>-</v>
      </c>
    </row>
    <row r="411" spans="1:6" ht="12.75" customHeight="1" x14ac:dyDescent="0.2">
      <c r="A411" s="55">
        <v>97</v>
      </c>
      <c r="B411" s="87" t="s">
        <v>822</v>
      </c>
      <c r="C411" s="52" t="s">
        <v>823</v>
      </c>
      <c r="D411" s="244">
        <v>0</v>
      </c>
      <c r="E411" s="244">
        <v>0</v>
      </c>
      <c r="F411" s="54" t="str">
        <f t="shared" si="81"/>
        <v>-</v>
      </c>
    </row>
    <row r="412" spans="1:6" ht="12.75" customHeight="1" x14ac:dyDescent="0.2">
      <c r="A412" s="55" t="s">
        <v>603</v>
      </c>
      <c r="B412" s="87" t="s">
        <v>824</v>
      </c>
      <c r="C412" s="52" t="s">
        <v>825</v>
      </c>
      <c r="D412" s="53">
        <f>D6+D298</f>
        <v>481364</v>
      </c>
      <c r="E412" s="53">
        <f>E6+E298</f>
        <v>459613.06</v>
      </c>
      <c r="F412" s="54">
        <f t="shared" si="81"/>
        <v>95.481394537190155</v>
      </c>
    </row>
    <row r="413" spans="1:6" ht="12.75" customHeight="1" x14ac:dyDescent="0.2">
      <c r="A413" s="55" t="s">
        <v>603</v>
      </c>
      <c r="B413" s="87" t="s">
        <v>826</v>
      </c>
      <c r="C413" s="52" t="s">
        <v>827</v>
      </c>
      <c r="D413" s="53">
        <f t="shared" ref="D413:E413" si="112">D289+D350</f>
        <v>481364</v>
      </c>
      <c r="E413" s="53">
        <f t="shared" si="112"/>
        <v>459613.06000000006</v>
      </c>
      <c r="F413" s="54">
        <f t="shared" si="81"/>
        <v>95.48139453719017</v>
      </c>
    </row>
    <row r="414" spans="1:6" ht="12.75" customHeight="1" x14ac:dyDescent="0.2">
      <c r="A414" s="55" t="s">
        <v>603</v>
      </c>
      <c r="B414" s="87" t="s">
        <v>828</v>
      </c>
      <c r="C414" s="52" t="s">
        <v>829</v>
      </c>
      <c r="D414" s="53">
        <f t="shared" ref="D414:E414" si="113">IF(D412&gt;=D413,D412-D413,0)</f>
        <v>0</v>
      </c>
      <c r="E414" s="53">
        <f t="shared" si="113"/>
        <v>-5.8207660913467407E-11</v>
      </c>
      <c r="F414" s="54" t="str">
        <f t="shared" si="81"/>
        <v>-</v>
      </c>
    </row>
    <row r="415" spans="1:6" ht="12.75" customHeight="1" x14ac:dyDescent="0.2">
      <c r="A415" s="55" t="s">
        <v>603</v>
      </c>
      <c r="B415" s="87" t="s">
        <v>830</v>
      </c>
      <c r="C415" s="52" t="s">
        <v>831</v>
      </c>
      <c r="D415" s="53">
        <f t="shared" ref="D415:E415" si="114">IF(D413&gt;=D412,D413-D412,0)</f>
        <v>0</v>
      </c>
      <c r="E415" s="53">
        <f t="shared" si="114"/>
        <v>5.8207660913467407E-11</v>
      </c>
      <c r="F415" s="54" t="str">
        <f t="shared" si="81"/>
        <v>-</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0</v>
      </c>
      <c r="E418" s="64">
        <f t="shared" si="117"/>
        <v>0</v>
      </c>
      <c r="F418" s="59" t="str">
        <f t="shared" si="81"/>
        <v>-</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v>0</v>
      </c>
      <c r="E491" s="244">
        <v>0</v>
      </c>
      <c r="F491" s="54" t="str">
        <f t="shared" si="119"/>
        <v>-</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v>0</v>
      </c>
      <c r="E586" s="244">
        <v>0</v>
      </c>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v>0</v>
      </c>
      <c r="E600" s="244">
        <v>0</v>
      </c>
      <c r="F600" s="54" t="str">
        <f t="shared" si="119"/>
        <v>-</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v>0</v>
      </c>
      <c r="E606" s="244">
        <v>0</v>
      </c>
      <c r="F606" s="54" t="str">
        <f t="shared" si="119"/>
        <v>-</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0</v>
      </c>
      <c r="E608" s="244">
        <v>0</v>
      </c>
      <c r="F608" s="54" t="str">
        <f t="shared" si="119"/>
        <v>-</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v>0</v>
      </c>
      <c r="E618" s="244">
        <v>0</v>
      </c>
      <c r="F618" s="54" t="str">
        <f t="shared" si="119"/>
        <v>-</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v>0</v>
      </c>
      <c r="E637" s="244">
        <v>0</v>
      </c>
      <c r="F637" s="54" t="str">
        <f t="shared" si="119"/>
        <v>-</v>
      </c>
    </row>
    <row r="638" spans="1:6" ht="12.75" customHeight="1" x14ac:dyDescent="0.2">
      <c r="A638" s="55">
        <v>92223</v>
      </c>
      <c r="B638" s="87" t="s">
        <v>1268</v>
      </c>
      <c r="C638" s="52" t="s">
        <v>1269</v>
      </c>
      <c r="D638" s="244">
        <v>0</v>
      </c>
      <c r="E638" s="244">
        <v>0</v>
      </c>
      <c r="F638" s="54" t="str">
        <f t="shared" si="119"/>
        <v>-</v>
      </c>
    </row>
    <row r="639" spans="1:6" ht="12.75" customHeight="1" x14ac:dyDescent="0.2">
      <c r="A639" s="55" t="s">
        <v>603</v>
      </c>
      <c r="B639" s="87" t="s">
        <v>1270</v>
      </c>
      <c r="C639" s="52" t="s">
        <v>1271</v>
      </c>
      <c r="D639" s="53">
        <f t="shared" ref="D639:E639" si="180">D412+D420</f>
        <v>481364</v>
      </c>
      <c r="E639" s="53">
        <f t="shared" si="180"/>
        <v>459613.06</v>
      </c>
      <c r="F639" s="54">
        <f t="shared" si="119"/>
        <v>95.481394537190155</v>
      </c>
    </row>
    <row r="640" spans="1:6" ht="12.75" customHeight="1" x14ac:dyDescent="0.2">
      <c r="A640" s="55" t="s">
        <v>603</v>
      </c>
      <c r="B640" s="87" t="s">
        <v>1272</v>
      </c>
      <c r="C640" s="52" t="s">
        <v>1273</v>
      </c>
      <c r="D640" s="53">
        <f t="shared" ref="D640:E640" si="181">D413+D528</f>
        <v>481364</v>
      </c>
      <c r="E640" s="53">
        <f t="shared" si="181"/>
        <v>459613.06000000006</v>
      </c>
      <c r="F640" s="54">
        <f t="shared" si="119"/>
        <v>95.48139453719017</v>
      </c>
    </row>
    <row r="641" spans="1:6" ht="12.75" customHeight="1" x14ac:dyDescent="0.2">
      <c r="A641" s="55" t="s">
        <v>603</v>
      </c>
      <c r="B641" s="87" t="s">
        <v>1274</v>
      </c>
      <c r="C641" s="52" t="s">
        <v>1275</v>
      </c>
      <c r="D641" s="53">
        <f t="shared" ref="D641:E641" si="182">IF(D639&gt;=D640,D639-D640,0)</f>
        <v>0</v>
      </c>
      <c r="E641" s="53">
        <f t="shared" si="182"/>
        <v>-5.8207660913467407E-11</v>
      </c>
      <c r="F641" s="54" t="str">
        <f t="shared" si="119"/>
        <v>-</v>
      </c>
    </row>
    <row r="642" spans="1:6" ht="12.75" customHeight="1" x14ac:dyDescent="0.2">
      <c r="A642" s="55" t="s">
        <v>603</v>
      </c>
      <c r="B642" s="87" t="s">
        <v>1276</v>
      </c>
      <c r="C642" s="52" t="s">
        <v>1277</v>
      </c>
      <c r="D642" s="53">
        <f t="shared" ref="D642:E642" si="183">IF(D640&gt;=D639,D640-D639,0)</f>
        <v>0</v>
      </c>
      <c r="E642" s="53">
        <f t="shared" si="183"/>
        <v>5.8207660913467407E-11</v>
      </c>
      <c r="F642" s="54" t="str">
        <f t="shared" si="119"/>
        <v>-</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0</v>
      </c>
      <c r="E645" s="53">
        <f t="shared" si="186"/>
        <v>0</v>
      </c>
      <c r="F645" s="54" t="str">
        <f t="shared" si="119"/>
        <v>-</v>
      </c>
    </row>
    <row r="646" spans="1:6" ht="24" x14ac:dyDescent="0.2">
      <c r="A646" s="55" t="s">
        <v>603</v>
      </c>
      <c r="B646" s="87" t="s">
        <v>1284</v>
      </c>
      <c r="C646" s="52" t="s">
        <v>1285</v>
      </c>
      <c r="D646" s="53">
        <f t="shared" ref="D646:E646" si="187">IF(D642+D644-D641-D643&gt;=0,D642+D644-D641-D643,0)</f>
        <v>0</v>
      </c>
      <c r="E646" s="53">
        <f t="shared" si="187"/>
        <v>1.1641532182693481E-10</v>
      </c>
      <c r="F646" s="54" t="str">
        <f t="shared" si="119"/>
        <v>-</v>
      </c>
    </row>
    <row r="647" spans="1:6" ht="24" x14ac:dyDescent="0.2">
      <c r="A647" s="57" t="s">
        <v>1286</v>
      </c>
      <c r="B647" s="235" t="s">
        <v>1287</v>
      </c>
      <c r="C647" s="58" t="s">
        <v>1286</v>
      </c>
      <c r="D647" s="245">
        <v>0</v>
      </c>
      <c r="E647" s="245">
        <v>0</v>
      </c>
      <c r="F647" s="59" t="str">
        <f t="shared" si="119"/>
        <v>-</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68281</v>
      </c>
      <c r="E649" s="244">
        <v>78475.649999999994</v>
      </c>
      <c r="F649" s="54">
        <f t="shared" ref="F649:F724" si="188">IF(D649&lt;&gt;0,IF(E649/D649&gt;=100,"&gt;&gt;100",E649/D649*100),"-")</f>
        <v>114.93043452790673</v>
      </c>
    </row>
    <row r="650" spans="1:6" ht="12.75" customHeight="1" x14ac:dyDescent="0.2">
      <c r="A650" s="55" t="s">
        <v>1291</v>
      </c>
      <c r="B650" s="87" t="s">
        <v>1292</v>
      </c>
      <c r="C650" s="52" t="s">
        <v>1291</v>
      </c>
      <c r="D650" s="244">
        <v>497874</v>
      </c>
      <c r="E650" s="244">
        <v>517995.46</v>
      </c>
      <c r="F650" s="54">
        <f t="shared" si="188"/>
        <v>104.04147635747198</v>
      </c>
    </row>
    <row r="651" spans="1:6" ht="12.75" customHeight="1" x14ac:dyDescent="0.2">
      <c r="A651" s="55" t="s">
        <v>1293</v>
      </c>
      <c r="B651" s="87" t="s">
        <v>1294</v>
      </c>
      <c r="C651" s="52" t="s">
        <v>1293</v>
      </c>
      <c r="D651" s="244">
        <v>478148</v>
      </c>
      <c r="E651" s="244">
        <v>465269.19</v>
      </c>
      <c r="F651" s="54">
        <f t="shared" si="188"/>
        <v>97.306522248341523</v>
      </c>
    </row>
    <row r="652" spans="1:6" ht="24" x14ac:dyDescent="0.2">
      <c r="A652" s="55">
        <v>11</v>
      </c>
      <c r="B652" s="87" t="s">
        <v>1295</v>
      </c>
      <c r="C652" s="52" t="s">
        <v>1296</v>
      </c>
      <c r="D652" s="53">
        <f t="shared" ref="D652:E652" si="189">+D649+D650-D651</f>
        <v>88007</v>
      </c>
      <c r="E652" s="53">
        <f t="shared" si="189"/>
        <v>131201.91999999998</v>
      </c>
      <c r="F652" s="54">
        <f t="shared" si="188"/>
        <v>149.08123217471336</v>
      </c>
    </row>
    <row r="653" spans="1:6" ht="24" x14ac:dyDescent="0.2">
      <c r="A653" s="55" t="s">
        <v>603</v>
      </c>
      <c r="B653" s="87" t="s">
        <v>1297</v>
      </c>
      <c r="C653" s="52" t="s">
        <v>1298</v>
      </c>
      <c r="D653" s="266">
        <v>0</v>
      </c>
      <c r="E653" s="266">
        <v>0</v>
      </c>
      <c r="F653" s="54" t="str">
        <f t="shared" si="188"/>
        <v>-</v>
      </c>
    </row>
    <row r="654" spans="1:6" ht="24" x14ac:dyDescent="0.2">
      <c r="A654" s="55" t="s">
        <v>603</v>
      </c>
      <c r="B654" s="87" t="s">
        <v>1299</v>
      </c>
      <c r="C654" s="52" t="s">
        <v>1300</v>
      </c>
      <c r="D654" s="266">
        <v>2</v>
      </c>
      <c r="E654" s="266">
        <v>2</v>
      </c>
      <c r="F654" s="54">
        <f t="shared" si="188"/>
        <v>100</v>
      </c>
    </row>
    <row r="655" spans="1:6" ht="12.75" customHeight="1" x14ac:dyDescent="0.2">
      <c r="A655" s="55" t="s">
        <v>603</v>
      </c>
      <c r="B655" s="87" t="s">
        <v>1301</v>
      </c>
      <c r="C655" s="52" t="s">
        <v>1302</v>
      </c>
      <c r="D655" s="266">
        <v>0</v>
      </c>
      <c r="E655" s="266">
        <v>0</v>
      </c>
      <c r="F655" s="54" t="str">
        <f t="shared" si="188"/>
        <v>-</v>
      </c>
    </row>
    <row r="656" spans="1:6" ht="12.75" customHeight="1" x14ac:dyDescent="0.2">
      <c r="A656" s="55" t="s">
        <v>603</v>
      </c>
      <c r="B656" s="87" t="s">
        <v>1303</v>
      </c>
      <c r="C656" s="52" t="s">
        <v>1304</v>
      </c>
      <c r="D656" s="266">
        <v>2</v>
      </c>
      <c r="E656" s="266">
        <v>2</v>
      </c>
      <c r="F656" s="54">
        <f t="shared" si="188"/>
        <v>100</v>
      </c>
    </row>
    <row r="657" spans="1:6" ht="24" x14ac:dyDescent="0.2">
      <c r="A657" s="55" t="s">
        <v>1305</v>
      </c>
      <c r="B657" s="87" t="s">
        <v>1306</v>
      </c>
      <c r="C657" s="52" t="s">
        <v>1307</v>
      </c>
      <c r="D657" s="244">
        <v>0</v>
      </c>
      <c r="E657" s="244">
        <v>0</v>
      </c>
      <c r="F657" s="54" t="str">
        <f t="shared" si="188"/>
        <v>-</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0</v>
      </c>
      <c r="E660" s="244">
        <v>0</v>
      </c>
      <c r="F660" s="54" t="str">
        <f t="shared" si="188"/>
        <v>-</v>
      </c>
    </row>
    <row r="661" spans="1:6" ht="12.75" customHeight="1" x14ac:dyDescent="0.2">
      <c r="A661" s="55">
        <v>63311</v>
      </c>
      <c r="B661" s="87" t="s">
        <v>1314</v>
      </c>
      <c r="C661" s="52" t="s">
        <v>1315</v>
      </c>
      <c r="D661" s="244">
        <v>0</v>
      </c>
      <c r="E661" s="244">
        <v>0</v>
      </c>
      <c r="F661" s="54" t="str">
        <f t="shared" si="188"/>
        <v>-</v>
      </c>
    </row>
    <row r="662" spans="1:6" ht="12.75" customHeight="1" x14ac:dyDescent="0.2">
      <c r="A662" s="55">
        <v>63312</v>
      </c>
      <c r="B662" s="87" t="s">
        <v>1316</v>
      </c>
      <c r="C662" s="52" t="s">
        <v>1317</v>
      </c>
      <c r="D662" s="244">
        <v>0</v>
      </c>
      <c r="E662" s="244">
        <v>0</v>
      </c>
      <c r="F662" s="54" t="str">
        <f t="shared" si="188"/>
        <v>-</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0</v>
      </c>
      <c r="E664" s="244">
        <v>0</v>
      </c>
      <c r="F664" s="54" t="str">
        <f t="shared" si="188"/>
        <v>-</v>
      </c>
    </row>
    <row r="665" spans="1:6" ht="12.75" customHeight="1" x14ac:dyDescent="0.2">
      <c r="A665" s="55">
        <v>63321</v>
      </c>
      <c r="B665" s="87" t="s">
        <v>1322</v>
      </c>
      <c r="C665" s="52" t="s">
        <v>1323</v>
      </c>
      <c r="D665" s="244">
        <v>0</v>
      </c>
      <c r="E665" s="244">
        <v>0</v>
      </c>
      <c r="F665" s="54" t="str">
        <f t="shared" si="188"/>
        <v>-</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0</v>
      </c>
      <c r="E668" s="244">
        <v>0</v>
      </c>
      <c r="F668" s="54" t="str">
        <f t="shared" si="188"/>
        <v>-</v>
      </c>
    </row>
    <row r="669" spans="1:6" ht="12.75" customHeight="1" x14ac:dyDescent="0.2">
      <c r="A669" s="55">
        <v>63414</v>
      </c>
      <c r="B669" s="87" t="s">
        <v>1330</v>
      </c>
      <c r="C669" s="52" t="s">
        <v>1331</v>
      </c>
      <c r="D669" s="244">
        <v>0</v>
      </c>
      <c r="E669" s="244">
        <v>0</v>
      </c>
      <c r="F669" s="54" t="str">
        <f t="shared" si="188"/>
        <v>-</v>
      </c>
    </row>
    <row r="670" spans="1:6" ht="12.75" customHeight="1" x14ac:dyDescent="0.2">
      <c r="A670" s="55">
        <v>63415</v>
      </c>
      <c r="B670" s="87" t="s">
        <v>1332</v>
      </c>
      <c r="C670" s="52" t="s">
        <v>1333</v>
      </c>
      <c r="D670" s="244">
        <v>0</v>
      </c>
      <c r="E670" s="244">
        <v>0</v>
      </c>
      <c r="F670" s="54" t="str">
        <f t="shared" si="188"/>
        <v>-</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0</v>
      </c>
      <c r="E673" s="244">
        <v>0</v>
      </c>
      <c r="F673" s="54" t="str">
        <f t="shared" si="188"/>
        <v>-</v>
      </c>
    </row>
    <row r="674" spans="1:6" ht="24" x14ac:dyDescent="0.2">
      <c r="A674" s="55">
        <v>63426</v>
      </c>
      <c r="B674" s="234" t="s">
        <v>1340</v>
      </c>
      <c r="C674" s="52" t="s">
        <v>1341</v>
      </c>
      <c r="D674" s="244">
        <v>0</v>
      </c>
      <c r="E674" s="244">
        <v>0</v>
      </c>
      <c r="F674" s="54" t="str">
        <f t="shared" si="188"/>
        <v>-</v>
      </c>
    </row>
    <row r="675" spans="1:6" ht="24" x14ac:dyDescent="0.2">
      <c r="A675" s="55">
        <v>63612</v>
      </c>
      <c r="B675" s="234" t="s">
        <v>1342</v>
      </c>
      <c r="C675" s="52" t="s">
        <v>1343</v>
      </c>
      <c r="D675" s="244">
        <v>0</v>
      </c>
      <c r="E675" s="244">
        <v>0</v>
      </c>
      <c r="F675" s="54" t="str">
        <f t="shared" si="188"/>
        <v>-</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38400</v>
      </c>
      <c r="E677" s="244">
        <v>39803.82</v>
      </c>
      <c r="F677" s="54">
        <f t="shared" si="188"/>
        <v>103.65578124999999</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0</v>
      </c>
      <c r="E694" s="244">
        <v>0</v>
      </c>
      <c r="F694" s="54" t="str">
        <f t="shared" si="188"/>
        <v>-</v>
      </c>
    </row>
    <row r="695" spans="1:6" ht="12.75" customHeight="1" x14ac:dyDescent="0.2">
      <c r="A695" s="55">
        <v>63812</v>
      </c>
      <c r="B695" s="234" t="s">
        <v>1367</v>
      </c>
      <c r="C695" s="52" t="s">
        <v>1368</v>
      </c>
      <c r="D695" s="244">
        <v>0</v>
      </c>
      <c r="E695" s="244">
        <v>0</v>
      </c>
      <c r="F695" s="54" t="str">
        <f t="shared" si="188"/>
        <v>-</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0</v>
      </c>
      <c r="E698" s="244">
        <v>0</v>
      </c>
      <c r="F698" s="54" t="str">
        <f t="shared" si="188"/>
        <v>-</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15005</v>
      </c>
      <c r="E710" s="244">
        <v>13785</v>
      </c>
      <c r="F710" s="54">
        <f t="shared" si="188"/>
        <v>91.869376874375206</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0</v>
      </c>
      <c r="E716" s="244">
        <v>8000</v>
      </c>
      <c r="F716" s="54" t="str">
        <f t="shared" si="188"/>
        <v>-</v>
      </c>
    </row>
    <row r="717" spans="1:6" ht="12.75" customHeight="1" x14ac:dyDescent="0.2">
      <c r="A717" s="55">
        <v>31215</v>
      </c>
      <c r="B717" s="87" t="s">
        <v>1408</v>
      </c>
      <c r="C717" s="52" t="s">
        <v>1409</v>
      </c>
      <c r="D717" s="244">
        <v>0</v>
      </c>
      <c r="E717" s="244">
        <v>0</v>
      </c>
      <c r="F717" s="54" t="str">
        <f t="shared" si="188"/>
        <v>-</v>
      </c>
    </row>
    <row r="718" spans="1:6" ht="12.75" customHeight="1" x14ac:dyDescent="0.2">
      <c r="A718" s="55">
        <v>32121</v>
      </c>
      <c r="B718" s="87" t="s">
        <v>1410</v>
      </c>
      <c r="C718" s="52" t="s">
        <v>1411</v>
      </c>
      <c r="D718" s="244">
        <v>4637</v>
      </c>
      <c r="E718" s="244">
        <v>5032.8599999999997</v>
      </c>
      <c r="F718" s="54">
        <f t="shared" si="188"/>
        <v>108.53698511968946</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0</v>
      </c>
      <c r="E720" s="244">
        <v>0</v>
      </c>
      <c r="F720" s="54" t="str">
        <f t="shared" si="188"/>
        <v>-</v>
      </c>
    </row>
    <row r="721" spans="1:6" ht="12.75" customHeight="1" x14ac:dyDescent="0.2">
      <c r="A721" s="55" t="s">
        <v>1416</v>
      </c>
      <c r="B721" s="87" t="s">
        <v>1417</v>
      </c>
      <c r="C721" s="52" t="s">
        <v>1416</v>
      </c>
      <c r="D721" s="244">
        <v>0</v>
      </c>
      <c r="E721" s="244">
        <v>0</v>
      </c>
      <c r="F721" s="54" t="str">
        <f t="shared" si="188"/>
        <v>-</v>
      </c>
    </row>
    <row r="722" spans="1:6" ht="12.75" customHeight="1" x14ac:dyDescent="0.2">
      <c r="A722" s="55" t="s">
        <v>1418</v>
      </c>
      <c r="B722" s="87" t="s">
        <v>1419</v>
      </c>
      <c r="C722" s="52" t="s">
        <v>1418</v>
      </c>
      <c r="D722" s="244">
        <v>0</v>
      </c>
      <c r="E722" s="244">
        <v>0</v>
      </c>
      <c r="F722" s="54" t="str">
        <f t="shared" si="188"/>
        <v>-</v>
      </c>
    </row>
    <row r="723" spans="1:6" ht="12.75" customHeight="1" x14ac:dyDescent="0.2">
      <c r="A723" s="55" t="s">
        <v>1420</v>
      </c>
      <c r="B723" s="87" t="s">
        <v>1421</v>
      </c>
      <c r="C723" s="52" t="s">
        <v>1420</v>
      </c>
      <c r="D723" s="244">
        <v>0</v>
      </c>
      <c r="E723" s="244">
        <v>0</v>
      </c>
      <c r="F723" s="54" t="str">
        <f t="shared" si="188"/>
        <v>-</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0</v>
      </c>
      <c r="E725" s="244">
        <v>0</v>
      </c>
      <c r="F725" s="54" t="str">
        <f t="shared" ref="F725:F979" si="190">IF(D725&lt;&gt;0,IF(E725/D725&gt;=100,"&gt;&gt;100",E725/D725*100),"-")</f>
        <v>-</v>
      </c>
    </row>
    <row r="726" spans="1:6" ht="12.75" customHeight="1" x14ac:dyDescent="0.2">
      <c r="A726" s="55" t="s">
        <v>1426</v>
      </c>
      <c r="B726" s="87" t="s">
        <v>1427</v>
      </c>
      <c r="C726" s="52" t="s">
        <v>1426</v>
      </c>
      <c r="D726" s="244">
        <v>0</v>
      </c>
      <c r="E726" s="244">
        <v>0</v>
      </c>
      <c r="F726" s="54" t="str">
        <f t="shared" si="190"/>
        <v>-</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0</v>
      </c>
      <c r="E739" s="244">
        <v>0</v>
      </c>
      <c r="F739" s="54" t="str">
        <f t="shared" si="190"/>
        <v>-</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0</v>
      </c>
      <c r="E742" s="244">
        <v>0</v>
      </c>
      <c r="F742" s="54" t="str">
        <f t="shared" si="190"/>
        <v>-</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0</v>
      </c>
      <c r="E744" s="244">
        <v>0</v>
      </c>
      <c r="F744" s="54" t="str">
        <f t="shared" si="190"/>
        <v>-</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0</v>
      </c>
      <c r="E767" s="244">
        <v>0</v>
      </c>
      <c r="F767" s="54" t="str">
        <f t="shared" si="190"/>
        <v>-</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0</v>
      </c>
      <c r="E771" s="244">
        <v>0</v>
      </c>
      <c r="F771" s="54" t="str">
        <f t="shared" si="190"/>
        <v>-</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0</v>
      </c>
      <c r="E773" s="244">
        <v>0</v>
      </c>
      <c r="F773" s="54" t="str">
        <f t="shared" si="190"/>
        <v>-</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0</v>
      </c>
      <c r="E816" s="244">
        <v>0</v>
      </c>
      <c r="F816" s="54" t="str">
        <f t="shared" si="190"/>
        <v>-</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0</v>
      </c>
      <c r="E819" s="244">
        <v>0</v>
      </c>
      <c r="F819" s="54" t="str">
        <f t="shared" si="190"/>
        <v>-</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0</v>
      </c>
      <c r="E821" s="244">
        <v>0</v>
      </c>
      <c r="F821" s="54" t="str">
        <f t="shared" si="190"/>
        <v>-</v>
      </c>
    </row>
    <row r="822" spans="1:6" ht="12.75" customHeight="1" x14ac:dyDescent="0.2">
      <c r="A822" s="55">
        <v>37218</v>
      </c>
      <c r="B822" s="87" t="s">
        <v>1618</v>
      </c>
      <c r="C822" s="52" t="s">
        <v>1619</v>
      </c>
      <c r="D822" s="244">
        <v>0</v>
      </c>
      <c r="E822" s="244">
        <v>0</v>
      </c>
      <c r="F822" s="54" t="str">
        <f t="shared" si="190"/>
        <v>-</v>
      </c>
    </row>
    <row r="823" spans="1:6" ht="12.75" customHeight="1" x14ac:dyDescent="0.2">
      <c r="A823" s="55">
        <v>37219</v>
      </c>
      <c r="B823" s="87" t="s">
        <v>1620</v>
      </c>
      <c r="C823" s="52" t="s">
        <v>1621</v>
      </c>
      <c r="D823" s="244">
        <v>0</v>
      </c>
      <c r="E823" s="244">
        <v>0</v>
      </c>
      <c r="F823" s="54" t="str">
        <f t="shared" si="190"/>
        <v>-</v>
      </c>
    </row>
    <row r="824" spans="1:6" ht="12.75" customHeight="1" x14ac:dyDescent="0.2">
      <c r="A824" s="55">
        <v>37221</v>
      </c>
      <c r="B824" s="87" t="s">
        <v>1622</v>
      </c>
      <c r="C824" s="52" t="s">
        <v>1623</v>
      </c>
      <c r="D824" s="244">
        <v>0</v>
      </c>
      <c r="E824" s="244">
        <v>0</v>
      </c>
      <c r="F824" s="54" t="str">
        <f t="shared" si="190"/>
        <v>-</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0</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0</v>
      </c>
      <c r="E830" s="244">
        <v>0</v>
      </c>
      <c r="F830" s="54" t="str">
        <f t="shared" si="190"/>
        <v>-</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0</v>
      </c>
      <c r="E879" s="244">
        <v>0</v>
      </c>
      <c r="F879" s="54" t="str">
        <f t="shared" si="190"/>
        <v>-</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0</v>
      </c>
      <c r="E947" s="244">
        <v>0</v>
      </c>
      <c r="F947" s="54" t="str">
        <f t="shared" si="190"/>
        <v>-</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0</v>
      </c>
      <c r="F953" s="54" t="str">
        <f t="shared" si="190"/>
        <v>-</v>
      </c>
    </row>
    <row r="954" spans="1:6" ht="24" x14ac:dyDescent="0.2">
      <c r="A954" s="55">
        <v>54432</v>
      </c>
      <c r="B954" s="87" t="s">
        <v>1881</v>
      </c>
      <c r="C954" s="52" t="s">
        <v>1882</v>
      </c>
      <c r="D954" s="244">
        <v>0</v>
      </c>
      <c r="E954" s="244">
        <v>0</v>
      </c>
      <c r="F954" s="54" t="str">
        <f t="shared" si="190"/>
        <v>-</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0</v>
      </c>
      <c r="E958" s="244">
        <v>0</v>
      </c>
      <c r="F958" s="54" t="str">
        <f t="shared" si="190"/>
        <v>-</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0</v>
      </c>
      <c r="E968" s="244">
        <v>0</v>
      </c>
      <c r="F968" s="54" t="str">
        <f t="shared" si="190"/>
        <v>-</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c r="F985" s="65" t="str">
        <f t="shared" ref="F985:F992" si="192">IF(D985&lt;&gt;0,IF(E985/D985&gt;=100,"&gt;&gt;100",E985/D985*100),"-")</f>
        <v>-</v>
      </c>
    </row>
    <row r="986" spans="1:6" ht="24" x14ac:dyDescent="0.2">
      <c r="A986" s="55" t="s">
        <v>1946</v>
      </c>
      <c r="B986" s="87" t="s">
        <v>1947</v>
      </c>
      <c r="C986" s="52" t="s">
        <v>1946</v>
      </c>
      <c r="D986" s="247">
        <v>0</v>
      </c>
      <c r="E986" s="247"/>
      <c r="F986" s="54" t="str">
        <f t="shared" si="192"/>
        <v>-</v>
      </c>
    </row>
    <row r="987" spans="1:6" ht="24" x14ac:dyDescent="0.2">
      <c r="A987" s="55" t="s">
        <v>1948</v>
      </c>
      <c r="B987" s="87" t="s">
        <v>1949</v>
      </c>
      <c r="C987" s="52" t="s">
        <v>1948</v>
      </c>
      <c r="D987" s="247">
        <v>0</v>
      </c>
      <c r="E987" s="247"/>
      <c r="F987" s="54" t="str">
        <f t="shared" si="192"/>
        <v>-</v>
      </c>
    </row>
    <row r="988" spans="1:6" ht="24" x14ac:dyDescent="0.2">
      <c r="A988" s="55">
        <v>26454</v>
      </c>
      <c r="B988" s="87" t="s">
        <v>1950</v>
      </c>
      <c r="C988" s="52" t="s">
        <v>1951</v>
      </c>
      <c r="D988" s="247">
        <v>0</v>
      </c>
      <c r="E988" s="247"/>
      <c r="F988" s="54" t="str">
        <f t="shared" si="192"/>
        <v>-</v>
      </c>
    </row>
    <row r="989" spans="1:6" ht="12.75" customHeight="1" x14ac:dyDescent="0.2">
      <c r="A989" s="55" t="s">
        <v>1952</v>
      </c>
      <c r="B989" s="87" t="s">
        <v>1953</v>
      </c>
      <c r="C989" s="52" t="s">
        <v>1952</v>
      </c>
      <c r="D989" s="247">
        <v>0</v>
      </c>
      <c r="E989" s="247"/>
      <c r="F989" s="54" t="str">
        <f t="shared" si="192"/>
        <v>-</v>
      </c>
    </row>
    <row r="990" spans="1:6" ht="36" x14ac:dyDescent="0.2">
      <c r="A990" s="55" t="s">
        <v>1954</v>
      </c>
      <c r="B990" s="87" t="s">
        <v>1955</v>
      </c>
      <c r="C990" s="52" t="s">
        <v>1956</v>
      </c>
      <c r="D990" s="247">
        <v>0</v>
      </c>
      <c r="E990" s="247"/>
      <c r="F990" s="54" t="str">
        <f t="shared" si="192"/>
        <v>-</v>
      </c>
    </row>
    <row r="991" spans="1:6" ht="12.75" customHeight="1" x14ac:dyDescent="0.2">
      <c r="A991" s="55" t="s">
        <v>1957</v>
      </c>
      <c r="B991" s="87" t="s">
        <v>1958</v>
      </c>
      <c r="C991" s="52" t="s">
        <v>1957</v>
      </c>
      <c r="D991" s="247">
        <v>0</v>
      </c>
      <c r="E991" s="247"/>
      <c r="F991" s="54" t="str">
        <f t="shared" si="192"/>
        <v>-</v>
      </c>
    </row>
    <row r="992" spans="1:6" ht="24" x14ac:dyDescent="0.2">
      <c r="A992" s="57">
        <v>26534</v>
      </c>
      <c r="B992" s="235" t="s">
        <v>1959</v>
      </c>
      <c r="C992" s="58" t="s">
        <v>1960</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46</v>
      </c>
      <c r="B3" s="302" t="s">
        <v>38</v>
      </c>
      <c r="C3" s="303" t="s">
        <v>39</v>
      </c>
      <c r="D3" s="304" t="s">
        <v>1961</v>
      </c>
      <c r="E3" s="302" t="s">
        <v>1962</v>
      </c>
      <c r="F3" s="305" t="s">
        <v>49</v>
      </c>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38</v>
      </c>
      <c r="C3" s="285" t="s">
        <v>39</v>
      </c>
      <c r="D3" s="284" t="s">
        <v>47</v>
      </c>
      <c r="E3" s="284" t="s">
        <v>48</v>
      </c>
      <c r="F3" s="286"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50</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38</v>
      </c>
      <c r="C3" s="285" t="s">
        <v>39</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50</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38</v>
      </c>
      <c r="C3" s="285" t="s">
        <v>39</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50</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0</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8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4</v>
      </c>
      <c r="G3" s="126">
        <f>IF(RefStr!C12&lt;&gt;"",INT(VALUE(MID(RefStr!C12,1,4))),0)</f>
        <v>2022</v>
      </c>
      <c r="H3" s="130">
        <f>IF(RefStr!C12&lt;&gt;"",INT(VALUE(MID(RefStr!C12,6,2))),0)</f>
        <v>9</v>
      </c>
      <c r="I3" s="131">
        <f>RefStr!C10</f>
        <v>21</v>
      </c>
      <c r="J3" s="132" t="str">
        <f>RefStr!H7</f>
        <v>DA</v>
      </c>
      <c r="K3" s="130" t="str">
        <f>RefStr!H9</f>
        <v>NE</v>
      </c>
      <c r="L3" s="130" t="str">
        <f>RefStr!H10</f>
        <v>NE</v>
      </c>
      <c r="M3" s="130" t="str">
        <f>RefStr!H8</f>
        <v>NE</v>
      </c>
      <c r="N3" s="130" t="str">
        <f>RefStr!H11</f>
        <v>NE</v>
      </c>
      <c r="O3" s="133">
        <f>RefStr!C6</f>
        <v>30816</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3222</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BADURINA</cp:lastModifiedBy>
  <cp:lastPrinted>2022-10-07T14:19:55Z</cp:lastPrinted>
  <dcterms:created xsi:type="dcterms:W3CDTF">2022-04-01T05:14:30Z</dcterms:created>
  <dcterms:modified xsi:type="dcterms:W3CDTF">2022-10-07T14:35:54Z</dcterms:modified>
</cp:coreProperties>
</file>